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19企画係\014 ブロック塀改修等助成制度\01さいたま市制度\要綱・要領\★取扱い要領\取扱様式\"/>
    </mc:Choice>
  </mc:AlternateContent>
  <bookViews>
    <workbookView xWindow="0" yWindow="0" windowWidth="20496" windowHeight="7632" activeTab="1"/>
  </bookViews>
  <sheets>
    <sheet name="消費税８％" sheetId="1" r:id="rId1"/>
    <sheet name="消費税10％" sheetId="2" r:id="rId2"/>
  </sheets>
  <definedNames>
    <definedName name="_xlnm.Print_Area" localSheetId="1">'消費税10％'!$A$1:$AI$63</definedName>
    <definedName name="_xlnm.Print_Area" localSheetId="0">'消費税８％'!$A$1:$AI$63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2" l="1"/>
  <c r="R56" i="2"/>
  <c r="X48" i="2"/>
  <c r="R59" i="2" s="1"/>
  <c r="X45" i="2"/>
  <c r="O42" i="2"/>
  <c r="X34" i="2"/>
  <c r="O31" i="2"/>
  <c r="X37" i="2" s="1"/>
  <c r="R54" i="2" s="1"/>
  <c r="X21" i="2"/>
  <c r="O18" i="2"/>
  <c r="X24" i="2" s="1"/>
  <c r="H59" i="2" s="1"/>
  <c r="AB59" i="2" s="1"/>
  <c r="X13" i="2"/>
  <c r="H54" i="2" s="1"/>
  <c r="AB54" i="2" s="1"/>
  <c r="X10" i="2"/>
  <c r="O7" i="2"/>
  <c r="AK59" i="2" l="1"/>
  <c r="AB61" i="2" s="1"/>
  <c r="AK54" i="2"/>
  <c r="AB56" i="2" s="1"/>
  <c r="X45" i="1"/>
  <c r="X34" i="1"/>
  <c r="O42" i="1"/>
  <c r="O31" i="1"/>
  <c r="X21" i="1"/>
  <c r="O18" i="1"/>
  <c r="O7" i="1"/>
  <c r="X10" i="1"/>
  <c r="X13" i="1" l="1"/>
  <c r="H54" i="1" s="1"/>
  <c r="X48" i="1" l="1"/>
  <c r="R59" i="1" s="1"/>
  <c r="X24" i="1"/>
  <c r="H59" i="1" s="1"/>
  <c r="X37" i="1"/>
  <c r="R54" i="1" s="1"/>
  <c r="AB54" i="1" s="1"/>
  <c r="R56" i="1" s="1"/>
  <c r="AK54" i="1" l="1"/>
  <c r="AB56" i="1" s="1"/>
  <c r="AB59" i="1"/>
  <c r="R61" i="1" s="1"/>
  <c r="AK59" i="1" l="1"/>
  <c r="AB61" i="1" s="1"/>
</calcChain>
</file>

<file path=xl/sharedStrings.xml><?xml version="1.0" encoding="utf-8"?>
<sst xmlns="http://schemas.openxmlformats.org/spreadsheetml/2006/main" count="294" uniqueCount="59">
  <si>
    <t>（取扱い様式第３号）</t>
    <rPh sb="1" eb="3">
      <t>トリアツカ</t>
    </rPh>
    <rPh sb="4" eb="6">
      <t>ヨウシキ</t>
    </rPh>
    <rPh sb="6" eb="7">
      <t>ダイ</t>
    </rPh>
    <rPh sb="8" eb="9">
      <t>ゴウ</t>
    </rPh>
    <phoneticPr fontId="2"/>
  </si>
  <si>
    <t>助成金額算定書</t>
    <rPh sb="0" eb="2">
      <t>ジョセイ</t>
    </rPh>
    <rPh sb="2" eb="3">
      <t>キン</t>
    </rPh>
    <rPh sb="3" eb="4">
      <t>ガク</t>
    </rPh>
    <rPh sb="4" eb="6">
      <t>サンテイ</t>
    </rPh>
    <rPh sb="6" eb="7">
      <t>ショ</t>
    </rPh>
    <phoneticPr fontId="2"/>
  </si>
  <si>
    <t>２／３</t>
    <phoneticPr fontId="2"/>
  </si>
  <si>
    <t>＝</t>
    <phoneticPr fontId="2"/>
  </si>
  <si>
    <t>円</t>
    <rPh sb="0" eb="1">
      <t>エン</t>
    </rPh>
    <phoneticPr fontId="2"/>
  </si>
  <si>
    <t>×</t>
    <phoneticPr fontId="2"/>
  </si>
  <si>
    <t>補助率</t>
    <rPh sb="0" eb="3">
      <t>ホジョリツ</t>
    </rPh>
    <phoneticPr fontId="2"/>
  </si>
  <si>
    <t>（Ａ）</t>
    <phoneticPr fontId="2"/>
  </si>
  <si>
    <t>㎡</t>
    <phoneticPr fontId="2"/>
  </si>
  <si>
    <t>見付け面積</t>
    <rPh sb="0" eb="2">
      <t>ミツ</t>
    </rPh>
    <rPh sb="3" eb="5">
      <t>メンセキ</t>
    </rPh>
    <phoneticPr fontId="2"/>
  </si>
  <si>
    <t>円/㎡</t>
    <rPh sb="0" eb="1">
      <t>エン</t>
    </rPh>
    <phoneticPr fontId="2"/>
  </si>
  <si>
    <t>（Ｂ）</t>
    <phoneticPr fontId="2"/>
  </si>
  <si>
    <t>（Ｃ）</t>
    <phoneticPr fontId="2"/>
  </si>
  <si>
    <t>基礎額ＡとＢの低い方　＝　</t>
    <rPh sb="0" eb="2">
      <t>キソ</t>
    </rPh>
    <rPh sb="2" eb="3">
      <t>ガク</t>
    </rPh>
    <rPh sb="7" eb="8">
      <t>ヒク</t>
    </rPh>
    <rPh sb="9" eb="10">
      <t>ホウ</t>
    </rPh>
    <phoneticPr fontId="2"/>
  </si>
  <si>
    <t>(ア) 基礎を残す場合</t>
    <rPh sb="4" eb="6">
      <t>キソ</t>
    </rPh>
    <rPh sb="7" eb="8">
      <t>ノコ</t>
    </rPh>
    <rPh sb="9" eb="11">
      <t>バアイ</t>
    </rPh>
    <phoneticPr fontId="2"/>
  </si>
  <si>
    <t>(イ) 基礎も除却する場合</t>
    <rPh sb="4" eb="6">
      <t>キソ</t>
    </rPh>
    <rPh sb="7" eb="9">
      <t>ジョキャク</t>
    </rPh>
    <rPh sb="11" eb="13">
      <t>バアイ</t>
    </rPh>
    <phoneticPr fontId="2"/>
  </si>
  <si>
    <t>(ア) 基礎を再利用する場合</t>
    <rPh sb="4" eb="6">
      <t>キソ</t>
    </rPh>
    <rPh sb="7" eb="10">
      <t>サイリヨウ</t>
    </rPh>
    <rPh sb="12" eb="14">
      <t>バアイ</t>
    </rPh>
    <phoneticPr fontId="2"/>
  </si>
  <si>
    <t>(イ) 基礎を新設する場合</t>
    <rPh sb="4" eb="6">
      <t>キソ</t>
    </rPh>
    <rPh sb="7" eb="9">
      <t>シンセツ</t>
    </rPh>
    <rPh sb="11" eb="13">
      <t>バアイ</t>
    </rPh>
    <phoneticPr fontId="2"/>
  </si>
  <si>
    <t>上限施工単価</t>
    <rPh sb="0" eb="2">
      <t>ジョウゲン</t>
    </rPh>
    <rPh sb="2" eb="4">
      <t>セコウ</t>
    </rPh>
    <rPh sb="4" eb="6">
      <t>タンカ</t>
    </rPh>
    <phoneticPr fontId="2"/>
  </si>
  <si>
    <t>施工長さ</t>
    <rPh sb="0" eb="2">
      <t>セコウ</t>
    </rPh>
    <rPh sb="2" eb="3">
      <t>ナガ</t>
    </rPh>
    <phoneticPr fontId="2"/>
  </si>
  <si>
    <t>円/ｍ</t>
    <rPh sb="0" eb="1">
      <t>エン</t>
    </rPh>
    <phoneticPr fontId="2"/>
  </si>
  <si>
    <t>ｍ</t>
    <phoneticPr fontId="2"/>
  </si>
  <si>
    <t>(Ｃ)</t>
    <phoneticPr fontId="2"/>
  </si>
  <si>
    <t>＋</t>
    <phoneticPr fontId="2"/>
  </si>
  <si>
    <t>＝</t>
    <phoneticPr fontId="2"/>
  </si>
  <si>
    <t>(ア)基礎残し：</t>
    <rPh sb="3" eb="5">
      <t>キソ</t>
    </rPh>
    <rPh sb="5" eb="6">
      <t>ノコ</t>
    </rPh>
    <phoneticPr fontId="2"/>
  </si>
  <si>
    <t>(イ)基礎とも：</t>
    <rPh sb="3" eb="5">
      <t>キソ</t>
    </rPh>
    <phoneticPr fontId="2"/>
  </si>
  <si>
    <t>助成対象限度額</t>
    <rPh sb="0" eb="1">
      <t>スケ</t>
    </rPh>
    <rPh sb="1" eb="2">
      <t>シゲル</t>
    </rPh>
    <rPh sb="2" eb="4">
      <t>タイショウ</t>
    </rPh>
    <rPh sb="4" eb="6">
      <t>ゲンド</t>
    </rPh>
    <rPh sb="6" eb="7">
      <t>ガク</t>
    </rPh>
    <phoneticPr fontId="2"/>
  </si>
  <si>
    <t>３．助成金申請額（限度額300,000円）</t>
    <rPh sb="2" eb="5">
      <t>ジョセイキン</t>
    </rPh>
    <rPh sb="5" eb="7">
      <t>シンセイ</t>
    </rPh>
    <rPh sb="7" eb="8">
      <t>ガク</t>
    </rPh>
    <rPh sb="9" eb="11">
      <t>ゲンド</t>
    </rPh>
    <rPh sb="11" eb="12">
      <t>ガク</t>
    </rPh>
    <rPh sb="19" eb="20">
      <t>エン</t>
    </rPh>
    <phoneticPr fontId="2"/>
  </si>
  <si>
    <t>↑最後に消費税をかけて、千円未満切り捨て</t>
    <rPh sb="1" eb="3">
      <t>サイゴ</t>
    </rPh>
    <rPh sb="4" eb="7">
      <t>ショウヒゼイ</t>
    </rPh>
    <rPh sb="12" eb="14">
      <t>センエン</t>
    </rPh>
    <rPh sb="14" eb="16">
      <t>ミマン</t>
    </rPh>
    <rPh sb="16" eb="17">
      <t>キ</t>
    </rPh>
    <rPh sb="18" eb="19">
      <t>ス</t>
    </rPh>
    <phoneticPr fontId="2"/>
  </si>
  <si>
    <t>シートを（ア）と（イ）に分ける</t>
    <rPh sb="12" eb="13">
      <t>ワ</t>
    </rPh>
    <phoneticPr fontId="2"/>
  </si>
  <si>
    <t>・「消費税相当分」</t>
    <rPh sb="2" eb="5">
      <t>ショウヒゼイ</t>
    </rPh>
    <rPh sb="5" eb="8">
      <t>ソウトウブン</t>
    </rPh>
    <phoneticPr fontId="2"/>
  </si>
  <si>
    <t>除却費限度額</t>
    <rPh sb="0" eb="2">
      <t>ジョキャク</t>
    </rPh>
    <rPh sb="2" eb="3">
      <t>ヒ</t>
    </rPh>
    <rPh sb="3" eb="5">
      <t>ゲンド</t>
    </rPh>
    <rPh sb="5" eb="6">
      <t>ガク</t>
    </rPh>
    <phoneticPr fontId="2"/>
  </si>
  <si>
    <t>建替え費限度額</t>
    <rPh sb="0" eb="2">
      <t>タテカ</t>
    </rPh>
    <rPh sb="3" eb="4">
      <t>ヒ</t>
    </rPh>
    <rPh sb="4" eb="6">
      <t>ゲンド</t>
    </rPh>
    <rPh sb="6" eb="7">
      <t>ガク</t>
    </rPh>
    <phoneticPr fontId="2"/>
  </si>
  <si>
    <r>
      <t>基礎額</t>
    </r>
    <r>
      <rPr>
        <sz val="9"/>
        <color theme="1"/>
        <rFont val="ＭＳ 明朝"/>
        <family val="1"/>
        <charset val="128"/>
      </rPr>
      <t>(1円未満切捨て)</t>
    </r>
    <rPh sb="0" eb="2">
      <t>キソ</t>
    </rPh>
    <rPh sb="2" eb="3">
      <t>ガク</t>
    </rPh>
    <rPh sb="5" eb="6">
      <t>エン</t>
    </rPh>
    <rPh sb="6" eb="8">
      <t>ミマン</t>
    </rPh>
    <rPh sb="8" eb="10">
      <t>キリス</t>
    </rPh>
    <phoneticPr fontId="2"/>
  </si>
  <si>
    <t>消費税率</t>
    <rPh sb="0" eb="3">
      <t>ショウヒゼイ</t>
    </rPh>
    <rPh sb="3" eb="4">
      <t>リツ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</si>
  <si>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</si>
  <si>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％</t>
    <phoneticPr fontId="2"/>
  </si>
  <si>
    <t>消費税額</t>
    <rPh sb="0" eb="3">
      <t>ショウヒゼイ</t>
    </rPh>
    <rPh sb="3" eb="4">
      <t>ガク</t>
    </rPh>
    <phoneticPr fontId="2"/>
  </si>
  <si>
    <t>見積り金額(税抜き）</t>
    <rPh sb="0" eb="2">
      <t>ミツモ</t>
    </rPh>
    <rPh sb="3" eb="5">
      <t>キンガク</t>
    </rPh>
    <rPh sb="6" eb="7">
      <t>ゼイ</t>
    </rPh>
    <rPh sb="7" eb="8">
      <t>ヌ</t>
    </rPh>
    <phoneticPr fontId="2"/>
  </si>
  <si>
    <r>
      <rPr>
        <u/>
        <sz val="9"/>
        <color theme="1"/>
        <rFont val="ＭＳ ゴシック"/>
        <family val="3"/>
        <charset val="128"/>
      </rPr>
      <t xml:space="preserve">助成金申請額
</t>
    </r>
    <r>
      <rPr>
        <sz val="9"/>
        <color theme="1"/>
        <rFont val="ＭＳ 明朝"/>
        <family val="1"/>
        <charset val="128"/>
      </rPr>
      <t>(千円未満切捨て)</t>
    </r>
    <rPh sb="0" eb="2">
      <t>ジョセイ</t>
    </rPh>
    <rPh sb="2" eb="3">
      <t>キン</t>
    </rPh>
    <rPh sb="3" eb="5">
      <t>シンセイ</t>
    </rPh>
    <rPh sb="5" eb="6">
      <t>ガク</t>
    </rPh>
    <rPh sb="8" eb="10">
      <t>センエン</t>
    </rPh>
    <rPh sb="10" eb="12">
      <t>ミマン</t>
    </rPh>
    <rPh sb="12" eb="14">
      <t>キリス</t>
    </rPh>
    <phoneticPr fontId="2"/>
  </si>
  <si>
    <t>既存ブロック塀等改善事業</t>
    <phoneticPr fontId="2"/>
  </si>
  <si>
    <t>（Ｄ）</t>
    <phoneticPr fontId="2"/>
  </si>
  <si>
    <t>（Ｅ）</t>
    <phoneticPr fontId="2"/>
  </si>
  <si>
    <t>（Ｆ）</t>
    <phoneticPr fontId="2"/>
  </si>
  <si>
    <t>（Ｇ）</t>
    <phoneticPr fontId="2"/>
  </si>
  <si>
    <t>（Ｈ）</t>
    <phoneticPr fontId="2"/>
  </si>
  <si>
    <t>（Ｉ）</t>
    <phoneticPr fontId="2"/>
  </si>
  <si>
    <t>（Ｋ）</t>
    <phoneticPr fontId="2"/>
  </si>
  <si>
    <t>（Ｌ）</t>
    <phoneticPr fontId="2"/>
  </si>
  <si>
    <t>(Ｉ)</t>
    <phoneticPr fontId="2"/>
  </si>
  <si>
    <t>(Ｆ)</t>
    <phoneticPr fontId="2"/>
  </si>
  <si>
    <t>(Ｌ)</t>
    <phoneticPr fontId="2"/>
  </si>
  <si>
    <t>基礎額ＤとＥの低い方　＝　</t>
    <rPh sb="0" eb="2">
      <t>キソ</t>
    </rPh>
    <rPh sb="2" eb="3">
      <t>ガク</t>
    </rPh>
    <rPh sb="7" eb="8">
      <t>ヒク</t>
    </rPh>
    <rPh sb="9" eb="10">
      <t>ホウ</t>
    </rPh>
    <phoneticPr fontId="2"/>
  </si>
  <si>
    <t>基礎額ＧとＨの低い方　＝　</t>
    <rPh sb="0" eb="2">
      <t>キソ</t>
    </rPh>
    <rPh sb="2" eb="3">
      <t>ガク</t>
    </rPh>
    <rPh sb="7" eb="8">
      <t>ヒク</t>
    </rPh>
    <rPh sb="9" eb="10">
      <t>ホウ</t>
    </rPh>
    <phoneticPr fontId="2"/>
  </si>
  <si>
    <t>基礎額ＪとＫの低い方　＝　</t>
    <rPh sb="0" eb="2">
      <t>キソ</t>
    </rPh>
    <rPh sb="2" eb="3">
      <t>ガク</t>
    </rPh>
    <rPh sb="7" eb="8">
      <t>ヒク</t>
    </rPh>
    <rPh sb="9" eb="10">
      <t>ホウ</t>
    </rPh>
    <phoneticPr fontId="2"/>
  </si>
  <si>
    <t>（Ｊ）</t>
    <phoneticPr fontId="2"/>
  </si>
  <si>
    <t>２．建替え工事（軽量フェンスの設置費）</t>
    <rPh sb="2" eb="4">
      <t>タテカ</t>
    </rPh>
    <rPh sb="5" eb="7">
      <t>コウジ</t>
    </rPh>
    <rPh sb="8" eb="10">
      <t>ケイリョウ</t>
    </rPh>
    <rPh sb="15" eb="17">
      <t>セッチ</t>
    </rPh>
    <rPh sb="17" eb="18">
      <t>ヒ</t>
    </rPh>
    <phoneticPr fontId="2"/>
  </si>
  <si>
    <t>１．除却工事（既存ブロック塀等の除却費）</t>
    <rPh sb="2" eb="4">
      <t>ジョキャク</t>
    </rPh>
    <rPh sb="4" eb="6">
      <t>コウジ</t>
    </rPh>
    <rPh sb="7" eb="9">
      <t>キゾン</t>
    </rPh>
    <rPh sb="13" eb="14">
      <t>ヘイ</t>
    </rPh>
    <rPh sb="14" eb="15">
      <t>トウ</t>
    </rPh>
    <rPh sb="16" eb="18">
      <t>ジョキャク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</si>
</sst>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7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3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Border="1">
      <alignment vertical="center"/>
    </xf>
    <xf numFmtId="0" fontId="0" fillId="2" borderId="12" xfId="0" applyFill="1" applyBorder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2" borderId="20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13" fillId="0" borderId="17" xfId="0" applyFont="1" applyBorder="1" applyAlignment="1"/>
    <xf numFmtId="0" fontId="13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22" xfId="0" applyBorder="1">
      <alignment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3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8" fillId="0" borderId="24" xfId="0" applyFont="1" applyBorder="1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0" fontId="9" fillId="0" borderId="24" xfId="0" applyFont="1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>
      <alignment vertical="center"/>
    </xf>
    <xf numFmtId="0" fontId="4" fillId="0" borderId="26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5" fillId="0" borderId="0" xfId="0" applyFo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176" fontId="5" fillId="3" borderId="1" xfId="0" applyNumberFormat="1" applyFont="1" applyFill="1" applyBorder="1" applyAlignment="1">
      <alignment vertical="center"/>
    </xf>
    <xf numFmtId="176" fontId="5" fillId="3" borderId="2" xfId="0" applyNumberFormat="1" applyFont="1" applyFill="1" applyBorder="1" applyAlignment="1">
      <alignment vertical="center"/>
    </xf>
    <xf numFmtId="0" fontId="9" fillId="0" borderId="27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view="pageBreakPreview" zoomScaleNormal="100" zoomScaleSheetLayoutView="100" workbookViewId="0">
      <selection activeCell="K10" sqref="K10:O10"/>
    </sheetView>
  </sheetViews>
  <sheetFormatPr defaultRowHeight="13.2" x14ac:dyDescent="0.2"/>
  <cols>
    <col min="1" max="1" width="1" customWidth="1"/>
    <col min="2" max="34" width="2.6640625" customWidth="1"/>
    <col min="35" max="35" width="1" customWidth="1"/>
    <col min="36" max="76" width="2.6640625" customWidth="1"/>
  </cols>
  <sheetData>
    <row r="1" spans="1:35" ht="17.25" customHeight="1" x14ac:dyDescent="0.2">
      <c r="B1" s="5" t="s">
        <v>0</v>
      </c>
      <c r="M1" s="64" t="s">
        <v>41</v>
      </c>
      <c r="N1" s="64"/>
      <c r="O1" s="64"/>
      <c r="P1" s="64"/>
      <c r="Q1" s="64"/>
      <c r="R1" s="64"/>
      <c r="S1" s="64"/>
      <c r="T1" s="64"/>
      <c r="U1" s="64"/>
      <c r="V1" s="64"/>
      <c r="W1" s="64"/>
      <c r="Z1" s="59"/>
    </row>
    <row r="2" spans="1:35" ht="11.1" customHeight="1" x14ac:dyDescent="0.2">
      <c r="D2" s="73" t="s">
        <v>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5" ht="11.1" customHeight="1" x14ac:dyDescent="0.2"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5" ht="19.5" customHeight="1" thickBot="1" x14ac:dyDescent="0.25">
      <c r="B4" s="30" t="s">
        <v>58</v>
      </c>
    </row>
    <row r="5" spans="1:35" ht="20.100000000000001" customHeight="1" thickTop="1" x14ac:dyDescent="0.2">
      <c r="A5" s="13"/>
      <c r="B5" s="82" t="s">
        <v>14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</row>
    <row r="6" spans="1:35" ht="13.5" customHeight="1" x14ac:dyDescent="0.2">
      <c r="A6" s="15"/>
      <c r="B6" s="65" t="s">
        <v>39</v>
      </c>
      <c r="C6" s="66"/>
      <c r="D6" s="66"/>
      <c r="E6" s="66"/>
      <c r="F6" s="66"/>
      <c r="G6" s="67"/>
      <c r="H6" s="20"/>
      <c r="I6" s="20"/>
      <c r="J6" s="89" t="s">
        <v>6</v>
      </c>
      <c r="K6" s="89"/>
      <c r="L6" s="89"/>
      <c r="M6" s="21"/>
      <c r="N6" s="21"/>
      <c r="O6" s="69" t="s">
        <v>34</v>
      </c>
      <c r="P6" s="70"/>
      <c r="Q6" s="70"/>
      <c r="R6" s="70"/>
      <c r="S6" s="70"/>
      <c r="T6" s="69"/>
      <c r="U6" s="69"/>
      <c r="V6" s="6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6"/>
    </row>
    <row r="7" spans="1:35" ht="15.9" customHeight="1" x14ac:dyDescent="0.15">
      <c r="A7" s="15"/>
      <c r="B7" s="74"/>
      <c r="C7" s="75"/>
      <c r="D7" s="75"/>
      <c r="E7" s="75"/>
      <c r="F7" s="75"/>
      <c r="G7" s="25" t="s">
        <v>4</v>
      </c>
      <c r="H7" s="84" t="s">
        <v>5</v>
      </c>
      <c r="I7" s="84"/>
      <c r="J7" s="85" t="s">
        <v>2</v>
      </c>
      <c r="K7" s="84"/>
      <c r="L7" s="84"/>
      <c r="M7" s="85" t="s">
        <v>3</v>
      </c>
      <c r="N7" s="86"/>
      <c r="O7" s="87">
        <f>ROUNDDOWN(B7*2/3,0)</f>
        <v>0</v>
      </c>
      <c r="P7" s="88"/>
      <c r="Q7" s="88"/>
      <c r="R7" s="88"/>
      <c r="S7" s="88"/>
      <c r="T7" s="26" t="s">
        <v>4</v>
      </c>
      <c r="U7" s="71" t="s">
        <v>7</v>
      </c>
      <c r="V7" s="72"/>
      <c r="W7" s="72"/>
      <c r="X7" s="72"/>
      <c r="Y7" s="1"/>
      <c r="Z7" s="1"/>
      <c r="AA7" s="1"/>
      <c r="AB7" s="1"/>
      <c r="AC7" s="1"/>
      <c r="AD7" s="1"/>
      <c r="AE7" s="1"/>
      <c r="AF7" s="1"/>
      <c r="AG7" s="1"/>
      <c r="AH7" s="1"/>
      <c r="AI7" s="16"/>
    </row>
    <row r="8" spans="1:35" x14ac:dyDescent="0.2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"/>
    </row>
    <row r="9" spans="1:35" x14ac:dyDescent="0.2">
      <c r="A9" s="15"/>
      <c r="B9" s="90" t="s">
        <v>18</v>
      </c>
      <c r="C9" s="91"/>
      <c r="D9" s="91"/>
      <c r="E9" s="91"/>
      <c r="F9" s="91"/>
      <c r="G9" s="20"/>
      <c r="H9" s="21"/>
      <c r="I9" s="21"/>
      <c r="J9" s="21"/>
      <c r="K9" s="90" t="s">
        <v>9</v>
      </c>
      <c r="L9" s="91"/>
      <c r="M9" s="91"/>
      <c r="N9" s="91"/>
      <c r="O9" s="91"/>
      <c r="P9" s="21"/>
      <c r="Q9" s="21"/>
      <c r="R9" s="21"/>
      <c r="S9" s="89" t="s">
        <v>6</v>
      </c>
      <c r="T9" s="89"/>
      <c r="U9" s="89"/>
      <c r="V9" s="21"/>
      <c r="W9" s="21"/>
      <c r="X9" s="69" t="s">
        <v>34</v>
      </c>
      <c r="Y9" s="70"/>
      <c r="Z9" s="70"/>
      <c r="AA9" s="70"/>
      <c r="AB9" s="70"/>
      <c r="AC9" s="69"/>
      <c r="AD9" s="69"/>
      <c r="AE9" s="69"/>
      <c r="AF9" s="1"/>
      <c r="AG9" s="1"/>
      <c r="AH9" s="1"/>
      <c r="AI9" s="16"/>
    </row>
    <row r="10" spans="1:35" ht="15.9" customHeight="1" x14ac:dyDescent="0.15">
      <c r="A10" s="15"/>
      <c r="B10" s="87">
        <v>7600</v>
      </c>
      <c r="C10" s="88"/>
      <c r="D10" s="88"/>
      <c r="E10" s="88"/>
      <c r="F10" s="88"/>
      <c r="G10" s="92" t="s">
        <v>10</v>
      </c>
      <c r="H10" s="93"/>
      <c r="I10" s="84" t="s">
        <v>5</v>
      </c>
      <c r="J10" s="84"/>
      <c r="K10" s="94"/>
      <c r="L10" s="95"/>
      <c r="M10" s="95"/>
      <c r="N10" s="95"/>
      <c r="O10" s="95"/>
      <c r="P10" s="26" t="s">
        <v>8</v>
      </c>
      <c r="Q10" s="84" t="s">
        <v>5</v>
      </c>
      <c r="R10" s="84"/>
      <c r="S10" s="85" t="s">
        <v>2</v>
      </c>
      <c r="T10" s="84"/>
      <c r="U10" s="84"/>
      <c r="V10" s="85" t="s">
        <v>3</v>
      </c>
      <c r="W10" s="86"/>
      <c r="X10" s="87">
        <f>ROUNDDOWN(B10*K10*2/3,0)</f>
        <v>0</v>
      </c>
      <c r="Y10" s="88"/>
      <c r="Z10" s="88"/>
      <c r="AA10" s="88"/>
      <c r="AB10" s="88"/>
      <c r="AC10" s="26" t="s">
        <v>4</v>
      </c>
      <c r="AD10" s="71" t="s">
        <v>11</v>
      </c>
      <c r="AE10" s="72"/>
      <c r="AF10" s="72"/>
      <c r="AG10" s="72"/>
      <c r="AH10" s="1"/>
      <c r="AI10" s="16"/>
    </row>
    <row r="11" spans="1:35" ht="6" customHeight="1" x14ac:dyDescent="0.2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36"/>
      <c r="AF11" s="36"/>
      <c r="AG11" s="36"/>
      <c r="AH11" s="1"/>
      <c r="AI11" s="16"/>
    </row>
    <row r="12" spans="1:35" ht="6" customHeight="1" thickBo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36"/>
      <c r="AF12" s="36"/>
      <c r="AG12" s="36"/>
      <c r="AH12" s="1"/>
      <c r="AI12" s="16"/>
    </row>
    <row r="13" spans="1:35" ht="15.9" customHeight="1" thickBot="1" x14ac:dyDescent="0.2">
      <c r="A13" s="15"/>
      <c r="B13" s="1"/>
      <c r="C13" s="1"/>
      <c r="D13" s="78" t="s">
        <v>13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6">
        <f>MIN(O7,X10)</f>
        <v>0</v>
      </c>
      <c r="Y13" s="77"/>
      <c r="Z13" s="77"/>
      <c r="AA13" s="77"/>
      <c r="AB13" s="77"/>
      <c r="AC13" s="27" t="s">
        <v>4</v>
      </c>
      <c r="AD13" s="72" t="s">
        <v>12</v>
      </c>
      <c r="AE13" s="72"/>
      <c r="AF13" s="72"/>
      <c r="AG13" s="72"/>
      <c r="AH13" s="1"/>
      <c r="AI13" s="16"/>
    </row>
    <row r="14" spans="1:35" x14ac:dyDescent="0.2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0" t="s">
        <v>27</v>
      </c>
      <c r="Y14" s="81"/>
      <c r="Z14" s="81"/>
      <c r="AA14" s="81"/>
      <c r="AB14" s="81"/>
      <c r="AC14" s="81"/>
      <c r="AD14" s="1"/>
      <c r="AE14" s="1"/>
      <c r="AF14" s="1"/>
      <c r="AG14" s="1"/>
      <c r="AH14" s="1"/>
      <c r="AI14" s="16"/>
    </row>
    <row r="15" spans="1:35" ht="9.9" customHeight="1" thickBot="1" x14ac:dyDescent="0.25">
      <c r="A15" s="1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6"/>
    </row>
    <row r="16" spans="1:35" ht="20.100000000000001" customHeight="1" thickTop="1" x14ac:dyDescent="0.2">
      <c r="A16" s="15"/>
      <c r="B16" s="82" t="s">
        <v>15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7"/>
    </row>
    <row r="17" spans="1:35" ht="13.5" customHeight="1" x14ac:dyDescent="0.2">
      <c r="A17" s="15"/>
      <c r="B17" s="65" t="s">
        <v>39</v>
      </c>
      <c r="C17" s="66"/>
      <c r="D17" s="66"/>
      <c r="E17" s="66"/>
      <c r="F17" s="66"/>
      <c r="G17" s="67"/>
      <c r="H17" s="20"/>
      <c r="I17" s="20"/>
      <c r="J17" s="89" t="s">
        <v>6</v>
      </c>
      <c r="K17" s="89"/>
      <c r="L17" s="89"/>
      <c r="M17" s="21"/>
      <c r="N17" s="21"/>
      <c r="O17" s="69" t="s">
        <v>34</v>
      </c>
      <c r="P17" s="70"/>
      <c r="Q17" s="70"/>
      <c r="R17" s="70"/>
      <c r="S17" s="70"/>
      <c r="T17" s="69"/>
      <c r="U17" s="69"/>
      <c r="V17" s="6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6"/>
    </row>
    <row r="18" spans="1:35" ht="15.9" customHeight="1" x14ac:dyDescent="0.15">
      <c r="A18" s="15"/>
      <c r="B18" s="74"/>
      <c r="C18" s="75"/>
      <c r="D18" s="75"/>
      <c r="E18" s="75"/>
      <c r="F18" s="75"/>
      <c r="G18" s="25" t="s">
        <v>4</v>
      </c>
      <c r="H18" s="84" t="s">
        <v>5</v>
      </c>
      <c r="I18" s="84"/>
      <c r="J18" s="85" t="s">
        <v>2</v>
      </c>
      <c r="K18" s="84"/>
      <c r="L18" s="84"/>
      <c r="M18" s="85" t="s">
        <v>3</v>
      </c>
      <c r="N18" s="86"/>
      <c r="O18" s="87">
        <f>ROUNDDOWN(B18*2/3,0)</f>
        <v>0</v>
      </c>
      <c r="P18" s="88"/>
      <c r="Q18" s="88"/>
      <c r="R18" s="88"/>
      <c r="S18" s="88"/>
      <c r="T18" s="26" t="s">
        <v>4</v>
      </c>
      <c r="U18" s="71" t="s">
        <v>42</v>
      </c>
      <c r="V18" s="72"/>
      <c r="W18" s="72"/>
      <c r="X18" s="7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6"/>
    </row>
    <row r="19" spans="1:35" x14ac:dyDescent="0.2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6"/>
    </row>
    <row r="20" spans="1:35" x14ac:dyDescent="0.2">
      <c r="A20" s="15"/>
      <c r="B20" s="90" t="s">
        <v>18</v>
      </c>
      <c r="C20" s="91"/>
      <c r="D20" s="91"/>
      <c r="E20" s="91"/>
      <c r="F20" s="91"/>
      <c r="G20" s="20"/>
      <c r="H20" s="21"/>
      <c r="I20" s="21"/>
      <c r="J20" s="21"/>
      <c r="K20" s="90" t="s">
        <v>9</v>
      </c>
      <c r="L20" s="91"/>
      <c r="M20" s="91"/>
      <c r="N20" s="91"/>
      <c r="O20" s="91"/>
      <c r="P20" s="21"/>
      <c r="Q20" s="21"/>
      <c r="R20" s="21"/>
      <c r="S20" s="89" t="s">
        <v>6</v>
      </c>
      <c r="T20" s="89"/>
      <c r="U20" s="89"/>
      <c r="V20" s="21"/>
      <c r="W20" s="21"/>
      <c r="X20" s="69" t="s">
        <v>34</v>
      </c>
      <c r="Y20" s="70"/>
      <c r="Z20" s="70"/>
      <c r="AA20" s="70"/>
      <c r="AB20" s="70"/>
      <c r="AC20" s="69"/>
      <c r="AD20" s="69"/>
      <c r="AE20" s="69"/>
      <c r="AF20" s="1"/>
      <c r="AG20" s="1"/>
      <c r="AH20" s="1"/>
      <c r="AI20" s="16"/>
    </row>
    <row r="21" spans="1:35" ht="15.9" customHeight="1" x14ac:dyDescent="0.15">
      <c r="A21" s="15"/>
      <c r="B21" s="87">
        <v>11700</v>
      </c>
      <c r="C21" s="88"/>
      <c r="D21" s="88"/>
      <c r="E21" s="88"/>
      <c r="F21" s="88"/>
      <c r="G21" s="92" t="s">
        <v>10</v>
      </c>
      <c r="H21" s="93"/>
      <c r="I21" s="84" t="s">
        <v>5</v>
      </c>
      <c r="J21" s="84"/>
      <c r="K21" s="94"/>
      <c r="L21" s="95"/>
      <c r="M21" s="95"/>
      <c r="N21" s="95"/>
      <c r="O21" s="95"/>
      <c r="P21" s="26" t="s">
        <v>8</v>
      </c>
      <c r="Q21" s="84" t="s">
        <v>5</v>
      </c>
      <c r="R21" s="84"/>
      <c r="S21" s="85" t="s">
        <v>2</v>
      </c>
      <c r="T21" s="84"/>
      <c r="U21" s="84"/>
      <c r="V21" s="85" t="s">
        <v>3</v>
      </c>
      <c r="W21" s="86"/>
      <c r="X21" s="87">
        <f>ROUNDDOWN(B21*K21*2/3,0)</f>
        <v>0</v>
      </c>
      <c r="Y21" s="88"/>
      <c r="Z21" s="88"/>
      <c r="AA21" s="88"/>
      <c r="AB21" s="88"/>
      <c r="AC21" s="26" t="s">
        <v>4</v>
      </c>
      <c r="AD21" s="71" t="s">
        <v>43</v>
      </c>
      <c r="AE21" s="72"/>
      <c r="AF21" s="72"/>
      <c r="AG21" s="72"/>
      <c r="AH21" s="1"/>
      <c r="AI21" s="16"/>
    </row>
    <row r="22" spans="1:35" ht="6" customHeight="1" x14ac:dyDescent="0.2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6"/>
      <c r="AE22" s="36"/>
      <c r="AF22" s="36"/>
      <c r="AG22" s="36"/>
      <c r="AH22" s="1"/>
      <c r="AI22" s="16"/>
    </row>
    <row r="23" spans="1:35" ht="6" customHeight="1" thickBot="1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6"/>
      <c r="AE23" s="36"/>
      <c r="AF23" s="36"/>
      <c r="AG23" s="36"/>
      <c r="AH23" s="1"/>
      <c r="AI23" s="16"/>
    </row>
    <row r="24" spans="1:35" ht="15.9" customHeight="1" thickBot="1" x14ac:dyDescent="0.2">
      <c r="A24" s="15"/>
      <c r="B24" s="1"/>
      <c r="C24" s="1"/>
      <c r="D24" s="78" t="s">
        <v>53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6">
        <f>MIN(O18,X21)</f>
        <v>0</v>
      </c>
      <c r="Y24" s="77"/>
      <c r="Z24" s="77"/>
      <c r="AA24" s="77"/>
      <c r="AB24" s="77"/>
      <c r="AC24" s="27" t="s">
        <v>4</v>
      </c>
      <c r="AD24" s="72" t="s">
        <v>44</v>
      </c>
      <c r="AE24" s="72"/>
      <c r="AF24" s="72"/>
      <c r="AG24" s="72"/>
      <c r="AH24" s="1"/>
      <c r="AI24" s="16"/>
    </row>
    <row r="25" spans="1:35" x14ac:dyDescent="0.2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80" t="s">
        <v>27</v>
      </c>
      <c r="Y25" s="81"/>
      <c r="Z25" s="81"/>
      <c r="AA25" s="81"/>
      <c r="AB25" s="81"/>
      <c r="AC25" s="81"/>
      <c r="AD25" s="1"/>
      <c r="AE25" s="1"/>
      <c r="AF25" s="1"/>
      <c r="AG25" s="1"/>
      <c r="AH25" s="1"/>
      <c r="AI25" s="16"/>
    </row>
    <row r="26" spans="1:35" ht="6" customHeight="1" x14ac:dyDescent="0.2">
      <c r="A26" s="1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9"/>
    </row>
    <row r="27" spans="1:35" ht="6.9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 thickBot="1" x14ac:dyDescent="0.25">
      <c r="B28" s="30" t="s">
        <v>57</v>
      </c>
    </row>
    <row r="29" spans="1:35" ht="20.100000000000001" customHeight="1" thickTop="1" x14ac:dyDescent="0.2">
      <c r="A29" s="13"/>
      <c r="B29" s="82" t="s">
        <v>16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4"/>
    </row>
    <row r="30" spans="1:35" x14ac:dyDescent="0.2">
      <c r="A30" s="15"/>
      <c r="B30" s="65" t="s">
        <v>39</v>
      </c>
      <c r="C30" s="66"/>
      <c r="D30" s="66"/>
      <c r="E30" s="66"/>
      <c r="F30" s="66"/>
      <c r="G30" s="67"/>
      <c r="H30" s="20"/>
      <c r="I30" s="20"/>
      <c r="J30" s="89" t="s">
        <v>6</v>
      </c>
      <c r="K30" s="89"/>
      <c r="L30" s="89"/>
      <c r="M30" s="21"/>
      <c r="N30" s="21"/>
      <c r="O30" s="69" t="s">
        <v>34</v>
      </c>
      <c r="P30" s="70"/>
      <c r="Q30" s="70"/>
      <c r="R30" s="70"/>
      <c r="S30" s="70"/>
      <c r="T30" s="69"/>
      <c r="U30" s="69"/>
      <c r="V30" s="6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6"/>
    </row>
    <row r="31" spans="1:35" ht="15.9" customHeight="1" x14ac:dyDescent="0.15">
      <c r="A31" s="15"/>
      <c r="B31" s="74"/>
      <c r="C31" s="75"/>
      <c r="D31" s="75"/>
      <c r="E31" s="75"/>
      <c r="F31" s="75"/>
      <c r="G31" s="25" t="s">
        <v>4</v>
      </c>
      <c r="H31" s="84" t="s">
        <v>5</v>
      </c>
      <c r="I31" s="84"/>
      <c r="J31" s="85" t="s">
        <v>2</v>
      </c>
      <c r="K31" s="84"/>
      <c r="L31" s="84"/>
      <c r="M31" s="85" t="s">
        <v>3</v>
      </c>
      <c r="N31" s="86"/>
      <c r="O31" s="87">
        <f>ROUNDDOWN(B31*2/3,0)</f>
        <v>0</v>
      </c>
      <c r="P31" s="88"/>
      <c r="Q31" s="88"/>
      <c r="R31" s="88"/>
      <c r="S31" s="88"/>
      <c r="T31" s="26" t="s">
        <v>4</v>
      </c>
      <c r="U31" s="71" t="s">
        <v>45</v>
      </c>
      <c r="V31" s="72"/>
      <c r="W31" s="72"/>
      <c r="X31" s="7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6"/>
    </row>
    <row r="32" spans="1:35" x14ac:dyDescent="0.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6"/>
    </row>
    <row r="33" spans="1:35" x14ac:dyDescent="0.2">
      <c r="A33" s="15"/>
      <c r="B33" s="90" t="s">
        <v>18</v>
      </c>
      <c r="C33" s="91"/>
      <c r="D33" s="91"/>
      <c r="E33" s="91"/>
      <c r="F33" s="91"/>
      <c r="G33" s="20"/>
      <c r="H33" s="21"/>
      <c r="I33" s="21"/>
      <c r="J33" s="21"/>
      <c r="K33" s="90" t="s">
        <v>19</v>
      </c>
      <c r="L33" s="91"/>
      <c r="M33" s="91"/>
      <c r="N33" s="91"/>
      <c r="O33" s="91"/>
      <c r="P33" s="21"/>
      <c r="Q33" s="21"/>
      <c r="R33" s="21"/>
      <c r="S33" s="89" t="s">
        <v>6</v>
      </c>
      <c r="T33" s="89"/>
      <c r="U33" s="89"/>
      <c r="V33" s="21"/>
      <c r="W33" s="21"/>
      <c r="X33" s="69" t="s">
        <v>34</v>
      </c>
      <c r="Y33" s="70"/>
      <c r="Z33" s="70"/>
      <c r="AA33" s="70"/>
      <c r="AB33" s="70"/>
      <c r="AC33" s="69"/>
      <c r="AD33" s="69"/>
      <c r="AE33" s="69"/>
      <c r="AF33" s="1"/>
      <c r="AG33" s="1"/>
      <c r="AH33" s="1"/>
      <c r="AI33" s="16"/>
    </row>
    <row r="34" spans="1:35" ht="15.9" customHeight="1" x14ac:dyDescent="0.15">
      <c r="A34" s="15"/>
      <c r="B34" s="87">
        <v>26700</v>
      </c>
      <c r="C34" s="88"/>
      <c r="D34" s="88"/>
      <c r="E34" s="88"/>
      <c r="F34" s="88"/>
      <c r="G34" s="92" t="s">
        <v>20</v>
      </c>
      <c r="H34" s="93"/>
      <c r="I34" s="84" t="s">
        <v>5</v>
      </c>
      <c r="J34" s="84"/>
      <c r="K34" s="94"/>
      <c r="L34" s="95"/>
      <c r="M34" s="95"/>
      <c r="N34" s="95"/>
      <c r="O34" s="95"/>
      <c r="P34" s="26" t="s">
        <v>21</v>
      </c>
      <c r="Q34" s="84" t="s">
        <v>5</v>
      </c>
      <c r="R34" s="84"/>
      <c r="S34" s="85" t="s">
        <v>2</v>
      </c>
      <c r="T34" s="84"/>
      <c r="U34" s="84"/>
      <c r="V34" s="85" t="s">
        <v>3</v>
      </c>
      <c r="W34" s="86"/>
      <c r="X34" s="87">
        <f>ROUNDDOWN(B34*K34*2/3,0)</f>
        <v>0</v>
      </c>
      <c r="Y34" s="88"/>
      <c r="Z34" s="88"/>
      <c r="AA34" s="88"/>
      <c r="AB34" s="88"/>
      <c r="AC34" s="26" t="s">
        <v>4</v>
      </c>
      <c r="AD34" s="71" t="s">
        <v>46</v>
      </c>
      <c r="AE34" s="72"/>
      <c r="AF34" s="72"/>
      <c r="AG34" s="72"/>
      <c r="AH34" s="1"/>
      <c r="AI34" s="16"/>
    </row>
    <row r="35" spans="1:35" ht="6" customHeight="1" x14ac:dyDescent="0.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6"/>
      <c r="AE35" s="36"/>
      <c r="AF35" s="36"/>
      <c r="AG35" s="36"/>
      <c r="AH35" s="1"/>
      <c r="AI35" s="16"/>
    </row>
    <row r="36" spans="1:35" ht="6" customHeight="1" thickBot="1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6"/>
      <c r="AE36" s="36"/>
      <c r="AF36" s="36"/>
      <c r="AG36" s="36"/>
      <c r="AH36" s="1"/>
      <c r="AI36" s="16"/>
    </row>
    <row r="37" spans="1:35" ht="15.9" customHeight="1" thickBot="1" x14ac:dyDescent="0.2">
      <c r="A37" s="15"/>
      <c r="B37" s="1"/>
      <c r="C37" s="1"/>
      <c r="D37" s="78" t="s">
        <v>54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6">
        <f>MIN(O31,X34)</f>
        <v>0</v>
      </c>
      <c r="Y37" s="77"/>
      <c r="Z37" s="77"/>
      <c r="AA37" s="77"/>
      <c r="AB37" s="77"/>
      <c r="AC37" s="27" t="s">
        <v>4</v>
      </c>
      <c r="AD37" s="72" t="s">
        <v>47</v>
      </c>
      <c r="AE37" s="72"/>
      <c r="AF37" s="72"/>
      <c r="AG37" s="72"/>
      <c r="AH37" s="1"/>
      <c r="AI37" s="16"/>
    </row>
    <row r="38" spans="1:35" x14ac:dyDescent="0.2">
      <c r="A38" s="15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80" t="s">
        <v>27</v>
      </c>
      <c r="Y38" s="81"/>
      <c r="Z38" s="81"/>
      <c r="AA38" s="81"/>
      <c r="AB38" s="81"/>
      <c r="AC38" s="81"/>
      <c r="AD38" s="1"/>
      <c r="AE38" s="1"/>
      <c r="AF38" s="1"/>
      <c r="AG38" s="1"/>
      <c r="AH38" s="1"/>
      <c r="AI38" s="16"/>
    </row>
    <row r="39" spans="1:35" ht="6" customHeight="1" thickBot="1" x14ac:dyDescent="0.25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6"/>
    </row>
    <row r="40" spans="1:35" ht="20.100000000000001" customHeight="1" thickTop="1" x14ac:dyDescent="0.2">
      <c r="A40" s="15"/>
      <c r="B40" s="82" t="s">
        <v>17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7"/>
    </row>
    <row r="41" spans="1:35" x14ac:dyDescent="0.2">
      <c r="A41" s="15"/>
      <c r="B41" s="65" t="s">
        <v>39</v>
      </c>
      <c r="C41" s="66"/>
      <c r="D41" s="66"/>
      <c r="E41" s="66"/>
      <c r="F41" s="66"/>
      <c r="G41" s="67"/>
      <c r="H41" s="20"/>
      <c r="I41" s="20"/>
      <c r="J41" s="89" t="s">
        <v>6</v>
      </c>
      <c r="K41" s="89"/>
      <c r="L41" s="89"/>
      <c r="M41" s="21"/>
      <c r="N41" s="21"/>
      <c r="O41" s="69" t="s">
        <v>34</v>
      </c>
      <c r="P41" s="70"/>
      <c r="Q41" s="70"/>
      <c r="R41" s="70"/>
      <c r="S41" s="70"/>
      <c r="T41" s="69"/>
      <c r="U41" s="69"/>
      <c r="V41" s="69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6"/>
    </row>
    <row r="42" spans="1:35" ht="15.9" customHeight="1" x14ac:dyDescent="0.15">
      <c r="A42" s="15"/>
      <c r="B42" s="74"/>
      <c r="C42" s="75"/>
      <c r="D42" s="75"/>
      <c r="E42" s="75"/>
      <c r="F42" s="75"/>
      <c r="G42" s="25" t="s">
        <v>4</v>
      </c>
      <c r="H42" s="84" t="s">
        <v>5</v>
      </c>
      <c r="I42" s="84"/>
      <c r="J42" s="85" t="s">
        <v>2</v>
      </c>
      <c r="K42" s="84"/>
      <c r="L42" s="84"/>
      <c r="M42" s="85" t="s">
        <v>3</v>
      </c>
      <c r="N42" s="86"/>
      <c r="O42" s="87">
        <f>ROUNDDOWN(B42*2/3,0)</f>
        <v>0</v>
      </c>
      <c r="P42" s="88"/>
      <c r="Q42" s="88"/>
      <c r="R42" s="88"/>
      <c r="S42" s="88"/>
      <c r="T42" s="26" t="s">
        <v>4</v>
      </c>
      <c r="U42" s="71" t="s">
        <v>56</v>
      </c>
      <c r="V42" s="72"/>
      <c r="W42" s="72"/>
      <c r="X42" s="7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6"/>
    </row>
    <row r="43" spans="1:35" x14ac:dyDescent="0.2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6"/>
    </row>
    <row r="44" spans="1:35" x14ac:dyDescent="0.2">
      <c r="A44" s="15"/>
      <c r="B44" s="90" t="s">
        <v>18</v>
      </c>
      <c r="C44" s="91"/>
      <c r="D44" s="91"/>
      <c r="E44" s="91"/>
      <c r="F44" s="91"/>
      <c r="G44" s="20"/>
      <c r="H44" s="21"/>
      <c r="I44" s="21"/>
      <c r="J44" s="21"/>
      <c r="K44" s="90" t="s">
        <v>19</v>
      </c>
      <c r="L44" s="91"/>
      <c r="M44" s="91"/>
      <c r="N44" s="91"/>
      <c r="O44" s="91"/>
      <c r="P44" s="21"/>
      <c r="Q44" s="21"/>
      <c r="R44" s="21"/>
      <c r="S44" s="89" t="s">
        <v>6</v>
      </c>
      <c r="T44" s="89"/>
      <c r="U44" s="89"/>
      <c r="V44" s="21"/>
      <c r="W44" s="21"/>
      <c r="X44" s="69" t="s">
        <v>34</v>
      </c>
      <c r="Y44" s="70"/>
      <c r="Z44" s="70"/>
      <c r="AA44" s="70"/>
      <c r="AB44" s="70"/>
      <c r="AC44" s="69"/>
      <c r="AD44" s="69"/>
      <c r="AE44" s="69"/>
      <c r="AF44" s="1"/>
      <c r="AG44" s="1"/>
      <c r="AH44" s="1"/>
      <c r="AI44" s="16"/>
    </row>
    <row r="45" spans="1:35" ht="15.9" customHeight="1" x14ac:dyDescent="0.15">
      <c r="A45" s="15"/>
      <c r="B45" s="87">
        <v>36400</v>
      </c>
      <c r="C45" s="88"/>
      <c r="D45" s="88"/>
      <c r="E45" s="88"/>
      <c r="F45" s="88"/>
      <c r="G45" s="92" t="s">
        <v>20</v>
      </c>
      <c r="H45" s="93"/>
      <c r="I45" s="84" t="s">
        <v>5</v>
      </c>
      <c r="J45" s="84"/>
      <c r="K45" s="94"/>
      <c r="L45" s="95"/>
      <c r="M45" s="95"/>
      <c r="N45" s="95"/>
      <c r="O45" s="95"/>
      <c r="P45" s="26" t="s">
        <v>21</v>
      </c>
      <c r="Q45" s="84" t="s">
        <v>5</v>
      </c>
      <c r="R45" s="84"/>
      <c r="S45" s="85" t="s">
        <v>2</v>
      </c>
      <c r="T45" s="84"/>
      <c r="U45" s="84"/>
      <c r="V45" s="85" t="s">
        <v>3</v>
      </c>
      <c r="W45" s="86"/>
      <c r="X45" s="87">
        <f>ROUNDDOWN(B45*K45*2/3,0)</f>
        <v>0</v>
      </c>
      <c r="Y45" s="88"/>
      <c r="Z45" s="88"/>
      <c r="AA45" s="88"/>
      <c r="AB45" s="88"/>
      <c r="AC45" s="26" t="s">
        <v>4</v>
      </c>
      <c r="AD45" s="71" t="s">
        <v>48</v>
      </c>
      <c r="AE45" s="72"/>
      <c r="AF45" s="72"/>
      <c r="AG45" s="72"/>
      <c r="AH45" s="1"/>
      <c r="AI45" s="16"/>
    </row>
    <row r="46" spans="1:35" ht="6" customHeight="1" x14ac:dyDescent="0.2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6"/>
      <c r="AE46" s="36"/>
      <c r="AF46" s="36"/>
      <c r="AG46" s="36"/>
      <c r="AH46" s="1"/>
      <c r="AI46" s="16"/>
    </row>
    <row r="47" spans="1:35" ht="6" customHeight="1" thickBot="1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6"/>
      <c r="AE47" s="36"/>
      <c r="AF47" s="36"/>
      <c r="AG47" s="36"/>
      <c r="AH47" s="1"/>
      <c r="AI47" s="16"/>
    </row>
    <row r="48" spans="1:35" ht="15.9" customHeight="1" thickBot="1" x14ac:dyDescent="0.2">
      <c r="A48" s="15"/>
      <c r="B48" s="1"/>
      <c r="C48" s="1"/>
      <c r="D48" s="78" t="s">
        <v>55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6">
        <f>MIN(O42,X45)</f>
        <v>0</v>
      </c>
      <c r="Y48" s="77"/>
      <c r="Z48" s="77"/>
      <c r="AA48" s="77"/>
      <c r="AB48" s="77"/>
      <c r="AC48" s="27" t="s">
        <v>4</v>
      </c>
      <c r="AD48" s="72" t="s">
        <v>49</v>
      </c>
      <c r="AE48" s="72"/>
      <c r="AF48" s="72"/>
      <c r="AG48" s="72"/>
      <c r="AH48" s="1"/>
      <c r="AI48" s="16"/>
    </row>
    <row r="49" spans="1:41" x14ac:dyDescent="0.2">
      <c r="A49" s="15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80" t="s">
        <v>27</v>
      </c>
      <c r="Y49" s="81"/>
      <c r="Z49" s="81"/>
      <c r="AA49" s="81"/>
      <c r="AB49" s="81"/>
      <c r="AC49" s="81"/>
      <c r="AD49" s="1"/>
      <c r="AE49" s="1"/>
      <c r="AF49" s="1"/>
      <c r="AG49" s="1"/>
      <c r="AH49" s="1"/>
      <c r="AI49" s="16"/>
    </row>
    <row r="50" spans="1:41" ht="6" customHeight="1" x14ac:dyDescent="0.2">
      <c r="A50" s="1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9"/>
    </row>
    <row r="51" spans="1:41" ht="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41" ht="20.100000000000001" customHeight="1" thickBot="1" x14ac:dyDescent="0.25">
      <c r="A52" s="12"/>
      <c r="B52" s="29" t="s">
        <v>28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41" ht="8.1" customHeight="1" x14ac:dyDescent="0.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5"/>
    </row>
    <row r="54" spans="1:41" ht="15.9" customHeight="1" x14ac:dyDescent="0.2">
      <c r="A54" s="9"/>
      <c r="B54" s="105" t="s">
        <v>25</v>
      </c>
      <c r="C54" s="105"/>
      <c r="D54" s="105"/>
      <c r="E54" s="105"/>
      <c r="F54" s="105"/>
      <c r="G54" s="105"/>
      <c r="H54" s="106">
        <f>X13</f>
        <v>0</v>
      </c>
      <c r="I54" s="107"/>
      <c r="J54" s="107"/>
      <c r="K54" s="107"/>
      <c r="L54" s="107"/>
      <c r="M54" s="24" t="s">
        <v>4</v>
      </c>
      <c r="N54" s="42" t="s">
        <v>22</v>
      </c>
      <c r="O54" s="42"/>
      <c r="P54" s="104" t="s">
        <v>23</v>
      </c>
      <c r="Q54" s="104"/>
      <c r="R54" s="106">
        <f>X37</f>
        <v>0</v>
      </c>
      <c r="S54" s="107"/>
      <c r="T54" s="107"/>
      <c r="U54" s="107"/>
      <c r="V54" s="107"/>
      <c r="W54" s="24" t="s">
        <v>4</v>
      </c>
      <c r="X54" s="42" t="s">
        <v>50</v>
      </c>
      <c r="Y54" s="42"/>
      <c r="Z54" s="104" t="s">
        <v>24</v>
      </c>
      <c r="AA54" s="104"/>
      <c r="AB54" s="106">
        <f>H54+R54</f>
        <v>0</v>
      </c>
      <c r="AC54" s="107"/>
      <c r="AD54" s="107"/>
      <c r="AE54" s="107"/>
      <c r="AF54" s="107"/>
      <c r="AG54" s="108"/>
      <c r="AH54" s="28" t="s">
        <v>4</v>
      </c>
      <c r="AI54" s="10"/>
      <c r="AK54" s="68">
        <f>ROUNDDOWN(AB54+R56,-3)</f>
        <v>0</v>
      </c>
      <c r="AL54" s="68"/>
      <c r="AM54" s="68"/>
      <c r="AN54" s="68"/>
      <c r="AO54" s="68"/>
    </row>
    <row r="55" spans="1:41" ht="18" customHeight="1" thickBot="1" x14ac:dyDescent="0.25">
      <c r="A55" s="9"/>
      <c r="B55" s="53"/>
      <c r="C55" s="53"/>
      <c r="D55" s="53"/>
      <c r="E55" s="53"/>
      <c r="F55" s="53"/>
      <c r="G55" s="1"/>
      <c r="H55" s="23" t="s">
        <v>32</v>
      </c>
      <c r="I55" s="1"/>
      <c r="J55" s="1"/>
      <c r="K55" s="1"/>
      <c r="L55" s="7"/>
      <c r="M55" s="7"/>
      <c r="N55" s="1"/>
      <c r="O55" s="1"/>
      <c r="P55" s="1"/>
      <c r="Q55" s="1"/>
      <c r="R55" s="23" t="s">
        <v>33</v>
      </c>
      <c r="S55" s="1"/>
      <c r="T55" s="1"/>
      <c r="U55" s="1"/>
      <c r="V55" s="1"/>
      <c r="W55" s="8"/>
      <c r="X55" s="8"/>
      <c r="Y55" s="1"/>
      <c r="Z55" s="1"/>
      <c r="AA55" s="1"/>
      <c r="AB55" s="37" t="s">
        <v>36</v>
      </c>
      <c r="AC55" s="40"/>
      <c r="AD55" s="40"/>
      <c r="AE55" s="40"/>
      <c r="AF55" s="40"/>
      <c r="AG55" s="40"/>
      <c r="AH55" s="6"/>
      <c r="AI55" s="10"/>
    </row>
    <row r="56" spans="1:41" ht="15.9" customHeight="1" thickBot="1" x14ac:dyDescent="0.25">
      <c r="A56" s="9"/>
      <c r="B56" s="1"/>
      <c r="C56" s="1"/>
      <c r="D56" s="1"/>
      <c r="E56" s="1"/>
      <c r="F56" s="1"/>
      <c r="G56" s="1"/>
      <c r="H56" s="23"/>
      <c r="I56" s="1"/>
      <c r="J56" s="1"/>
      <c r="K56" s="1"/>
      <c r="L56" s="7"/>
      <c r="M56" s="38"/>
      <c r="N56" s="67">
        <v>8</v>
      </c>
      <c r="O56" s="67"/>
      <c r="P56" s="39" t="s">
        <v>37</v>
      </c>
      <c r="Q56" s="1"/>
      <c r="R56" s="109">
        <f>ROUNDDOWN(AB54*0.08,0)</f>
        <v>0</v>
      </c>
      <c r="S56" s="110"/>
      <c r="T56" s="110"/>
      <c r="U56" s="110"/>
      <c r="V56" s="110"/>
      <c r="W56" s="32" t="s">
        <v>4</v>
      </c>
      <c r="X56" s="8"/>
      <c r="Y56" s="1"/>
      <c r="Z56" s="1"/>
      <c r="AA56" s="1"/>
      <c r="AB56" s="101">
        <f>IF(AK54&gt;300000,300000,AK54)</f>
        <v>0</v>
      </c>
      <c r="AC56" s="102"/>
      <c r="AD56" s="102"/>
      <c r="AE56" s="102"/>
      <c r="AF56" s="102"/>
      <c r="AG56" s="103"/>
      <c r="AH56" s="28" t="s">
        <v>4</v>
      </c>
      <c r="AI56" s="10"/>
    </row>
    <row r="57" spans="1:41" ht="27" customHeight="1" x14ac:dyDescent="0.2">
      <c r="A57" s="9"/>
      <c r="B57" s="1"/>
      <c r="C57" s="1"/>
      <c r="D57" s="1"/>
      <c r="E57" s="1"/>
      <c r="F57" s="1"/>
      <c r="G57" s="1"/>
      <c r="H57" s="23"/>
      <c r="I57" s="1"/>
      <c r="J57" s="1"/>
      <c r="K57" s="1"/>
      <c r="L57" s="7"/>
      <c r="M57" s="23" t="s">
        <v>35</v>
      </c>
      <c r="N57" s="1"/>
      <c r="O57" s="1"/>
      <c r="P57" s="1"/>
      <c r="Q57" s="1"/>
      <c r="R57" s="23" t="s">
        <v>38</v>
      </c>
      <c r="S57" s="1"/>
      <c r="T57" s="1"/>
      <c r="U57" s="1"/>
      <c r="V57" s="1"/>
      <c r="W57" s="8"/>
      <c r="X57" s="8"/>
      <c r="Y57" s="1"/>
      <c r="Z57" s="1"/>
      <c r="AA57" s="55"/>
      <c r="AB57" s="96" t="s">
        <v>40</v>
      </c>
      <c r="AC57" s="97"/>
      <c r="AD57" s="97"/>
      <c r="AE57" s="97"/>
      <c r="AF57" s="97"/>
      <c r="AG57" s="97"/>
      <c r="AH57" s="97"/>
      <c r="AI57" s="43"/>
    </row>
    <row r="58" spans="1:41" ht="9" customHeight="1" x14ac:dyDescent="0.2">
      <c r="A58" s="45"/>
      <c r="B58" s="46"/>
      <c r="C58" s="46"/>
      <c r="D58" s="46"/>
      <c r="E58" s="46"/>
      <c r="F58" s="46"/>
      <c r="G58" s="46"/>
      <c r="H58" s="47"/>
      <c r="I58" s="46"/>
      <c r="J58" s="46"/>
      <c r="K58" s="46"/>
      <c r="L58" s="48"/>
      <c r="M58" s="47"/>
      <c r="N58" s="46"/>
      <c r="O58" s="46"/>
      <c r="P58" s="46"/>
      <c r="Q58" s="46"/>
      <c r="R58" s="47"/>
      <c r="S58" s="46"/>
      <c r="T58" s="46"/>
      <c r="U58" s="46"/>
      <c r="V58" s="46"/>
      <c r="W58" s="49"/>
      <c r="X58" s="49"/>
      <c r="Y58" s="46"/>
      <c r="Z58" s="46"/>
      <c r="AA58" s="50"/>
      <c r="AB58" s="51"/>
      <c r="AC58" s="51"/>
      <c r="AD58" s="51"/>
      <c r="AE58" s="51"/>
      <c r="AF58" s="51"/>
      <c r="AG58" s="51"/>
      <c r="AH58" s="51"/>
      <c r="AI58" s="52"/>
    </row>
    <row r="59" spans="1:41" ht="15.9" customHeight="1" x14ac:dyDescent="0.2">
      <c r="A59" s="9"/>
      <c r="B59" s="105" t="s">
        <v>26</v>
      </c>
      <c r="C59" s="105"/>
      <c r="D59" s="105"/>
      <c r="E59" s="105"/>
      <c r="F59" s="105"/>
      <c r="G59" s="105"/>
      <c r="H59" s="106">
        <f>X24</f>
        <v>0</v>
      </c>
      <c r="I59" s="107"/>
      <c r="J59" s="107"/>
      <c r="K59" s="107"/>
      <c r="L59" s="107"/>
      <c r="M59" s="24" t="s">
        <v>4</v>
      </c>
      <c r="N59" s="42" t="s">
        <v>51</v>
      </c>
      <c r="O59" s="42"/>
      <c r="P59" s="104" t="s">
        <v>23</v>
      </c>
      <c r="Q59" s="104"/>
      <c r="R59" s="106">
        <f>X48</f>
        <v>0</v>
      </c>
      <c r="S59" s="107"/>
      <c r="T59" s="107"/>
      <c r="U59" s="107"/>
      <c r="V59" s="107"/>
      <c r="W59" s="24" t="s">
        <v>4</v>
      </c>
      <c r="X59" s="42" t="s">
        <v>52</v>
      </c>
      <c r="Y59" s="42"/>
      <c r="Z59" s="104" t="s">
        <v>24</v>
      </c>
      <c r="AA59" s="104"/>
      <c r="AB59" s="106">
        <f>H59+R59</f>
        <v>0</v>
      </c>
      <c r="AC59" s="107"/>
      <c r="AD59" s="107"/>
      <c r="AE59" s="107"/>
      <c r="AF59" s="107"/>
      <c r="AG59" s="108"/>
      <c r="AH59" s="28" t="s">
        <v>4</v>
      </c>
      <c r="AI59" s="10"/>
      <c r="AK59" s="68">
        <f>ROUNDDOWN(AB59+R61,-3)</f>
        <v>0</v>
      </c>
      <c r="AL59" s="68"/>
      <c r="AM59" s="68"/>
      <c r="AN59" s="68"/>
      <c r="AO59" s="68"/>
    </row>
    <row r="60" spans="1:41" ht="18" customHeight="1" thickBot="1" x14ac:dyDescent="0.25">
      <c r="A60" s="9"/>
      <c r="B60" s="53"/>
      <c r="C60" s="54"/>
      <c r="D60" s="54"/>
      <c r="E60" s="54"/>
      <c r="F60" s="54"/>
      <c r="G60" s="31"/>
      <c r="H60" s="23" t="s">
        <v>32</v>
      </c>
      <c r="I60" s="20"/>
      <c r="J60" s="20"/>
      <c r="K60" s="20"/>
      <c r="L60" s="20"/>
      <c r="M60" s="20"/>
      <c r="N60" s="44"/>
      <c r="O60" s="44"/>
      <c r="P60" s="44"/>
      <c r="Q60" s="44"/>
      <c r="R60" s="23" t="s">
        <v>33</v>
      </c>
      <c r="S60" s="22"/>
      <c r="T60" s="20"/>
      <c r="U60" s="20"/>
      <c r="V60" s="20"/>
      <c r="W60" s="20"/>
      <c r="X60" s="20"/>
      <c r="Y60" s="20"/>
      <c r="Z60" s="20"/>
      <c r="AA60" s="20"/>
      <c r="AB60" s="37" t="s">
        <v>36</v>
      </c>
      <c r="AC60" s="41"/>
      <c r="AD60" s="41"/>
      <c r="AE60" s="41"/>
      <c r="AF60" s="41"/>
      <c r="AG60" s="41"/>
      <c r="AH60" s="20"/>
      <c r="AI60" s="10"/>
    </row>
    <row r="61" spans="1:41" ht="15.9" customHeight="1" thickBot="1" x14ac:dyDescent="0.25">
      <c r="A61" s="9"/>
      <c r="B61" s="1"/>
      <c r="C61" s="31"/>
      <c r="D61" s="31"/>
      <c r="E61" s="31"/>
      <c r="F61" s="31"/>
      <c r="G61" s="31"/>
      <c r="H61" s="23"/>
      <c r="I61" s="20"/>
      <c r="J61" s="20"/>
      <c r="K61" s="20"/>
      <c r="L61" s="20"/>
      <c r="M61" s="38"/>
      <c r="N61" s="67">
        <v>8</v>
      </c>
      <c r="O61" s="67"/>
      <c r="P61" s="39" t="s">
        <v>37</v>
      </c>
      <c r="Q61" s="22"/>
      <c r="R61" s="109">
        <f>ROUNDDOWN(AB59*0.08,0)</f>
        <v>0</v>
      </c>
      <c r="S61" s="110"/>
      <c r="T61" s="110"/>
      <c r="U61" s="110"/>
      <c r="V61" s="110"/>
      <c r="W61" s="32" t="s">
        <v>4</v>
      </c>
      <c r="X61" s="20"/>
      <c r="Y61" s="20"/>
      <c r="Z61" s="20"/>
      <c r="AA61" s="20"/>
      <c r="AB61" s="101">
        <f>IF(AK59&gt;300000,300000,AK59)</f>
        <v>0</v>
      </c>
      <c r="AC61" s="102"/>
      <c r="AD61" s="102"/>
      <c r="AE61" s="102"/>
      <c r="AF61" s="102"/>
      <c r="AG61" s="103"/>
      <c r="AH61" s="28" t="s">
        <v>4</v>
      </c>
      <c r="AI61" s="10"/>
    </row>
    <row r="62" spans="1:41" x14ac:dyDescent="0.2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3" t="s">
        <v>35</v>
      </c>
      <c r="N62" s="1"/>
      <c r="O62" s="1"/>
      <c r="P62" s="1"/>
      <c r="Q62" s="1"/>
      <c r="R62" s="21" t="s">
        <v>38</v>
      </c>
      <c r="S62" s="1"/>
      <c r="T62" s="1"/>
      <c r="U62" s="1"/>
      <c r="V62" s="1"/>
      <c r="W62" s="1"/>
      <c r="X62" s="1"/>
      <c r="Y62" s="1"/>
      <c r="Z62" s="1"/>
      <c r="AA62" s="55"/>
      <c r="AB62" s="98" t="s">
        <v>40</v>
      </c>
      <c r="AC62" s="99"/>
      <c r="AD62" s="99"/>
      <c r="AE62" s="99"/>
      <c r="AF62" s="99"/>
      <c r="AG62" s="99"/>
      <c r="AH62" s="99"/>
      <c r="AI62" s="56"/>
    </row>
    <row r="63" spans="1:41" ht="13.8" thickBot="1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57"/>
      <c r="AB63" s="100"/>
      <c r="AC63" s="100"/>
      <c r="AD63" s="100"/>
      <c r="AE63" s="100"/>
      <c r="AF63" s="100"/>
      <c r="AG63" s="100"/>
      <c r="AH63" s="100"/>
      <c r="AI63" s="58"/>
    </row>
    <row r="68" spans="28:29" x14ac:dyDescent="0.2">
      <c r="AB68" t="s">
        <v>29</v>
      </c>
    </row>
    <row r="69" spans="28:29" x14ac:dyDescent="0.2">
      <c r="AB69" t="s">
        <v>31</v>
      </c>
    </row>
    <row r="72" spans="28:29" x14ac:dyDescent="0.2">
      <c r="AC72" t="s">
        <v>30</v>
      </c>
    </row>
  </sheetData>
  <mergeCells count="132">
    <mergeCell ref="AB57:AH57"/>
    <mergeCell ref="AB62:AH63"/>
    <mergeCell ref="N56:O56"/>
    <mergeCell ref="AB61:AG61"/>
    <mergeCell ref="D48:W48"/>
    <mergeCell ref="X48:AB48"/>
    <mergeCell ref="AD48:AG48"/>
    <mergeCell ref="P54:Q54"/>
    <mergeCell ref="P59:Q59"/>
    <mergeCell ref="Z54:AA54"/>
    <mergeCell ref="Z59:AA59"/>
    <mergeCell ref="B54:G54"/>
    <mergeCell ref="B59:G59"/>
    <mergeCell ref="H54:L54"/>
    <mergeCell ref="H59:L59"/>
    <mergeCell ref="R54:V54"/>
    <mergeCell ref="R59:V59"/>
    <mergeCell ref="AB54:AG54"/>
    <mergeCell ref="AB59:AG59"/>
    <mergeCell ref="X49:AC49"/>
    <mergeCell ref="AB56:AG56"/>
    <mergeCell ref="R56:V56"/>
    <mergeCell ref="R61:V61"/>
    <mergeCell ref="N61:O61"/>
    <mergeCell ref="B44:F44"/>
    <mergeCell ref="K44:O44"/>
    <mergeCell ref="S44:U44"/>
    <mergeCell ref="X44:AE44"/>
    <mergeCell ref="B45:F45"/>
    <mergeCell ref="G45:H45"/>
    <mergeCell ref="I45:J45"/>
    <mergeCell ref="K45:O45"/>
    <mergeCell ref="Q45:R45"/>
    <mergeCell ref="S45:U45"/>
    <mergeCell ref="V45:W45"/>
    <mergeCell ref="X45:AB45"/>
    <mergeCell ref="AD45:AG45"/>
    <mergeCell ref="X38:AC38"/>
    <mergeCell ref="B40:N40"/>
    <mergeCell ref="J41:L41"/>
    <mergeCell ref="O41:V41"/>
    <mergeCell ref="B42:F42"/>
    <mergeCell ref="H42:I42"/>
    <mergeCell ref="J42:L42"/>
    <mergeCell ref="M42:N42"/>
    <mergeCell ref="O42:S42"/>
    <mergeCell ref="U42:X42"/>
    <mergeCell ref="S34:U34"/>
    <mergeCell ref="V34:W34"/>
    <mergeCell ref="X34:AB34"/>
    <mergeCell ref="AD34:AG34"/>
    <mergeCell ref="D37:W37"/>
    <mergeCell ref="X37:AB37"/>
    <mergeCell ref="AD37:AG37"/>
    <mergeCell ref="U31:X31"/>
    <mergeCell ref="B33:F33"/>
    <mergeCell ref="K33:O33"/>
    <mergeCell ref="S33:U33"/>
    <mergeCell ref="X33:AE33"/>
    <mergeCell ref="B34:F34"/>
    <mergeCell ref="G34:H34"/>
    <mergeCell ref="I34:J34"/>
    <mergeCell ref="K34:O34"/>
    <mergeCell ref="Q34:R34"/>
    <mergeCell ref="X25:AC25"/>
    <mergeCell ref="B29:N29"/>
    <mergeCell ref="J30:L30"/>
    <mergeCell ref="O30:V30"/>
    <mergeCell ref="B31:F31"/>
    <mergeCell ref="H31:I31"/>
    <mergeCell ref="J31:L31"/>
    <mergeCell ref="M31:N31"/>
    <mergeCell ref="O31:S31"/>
    <mergeCell ref="AD21:AG21"/>
    <mergeCell ref="D24:W24"/>
    <mergeCell ref="X24:AB24"/>
    <mergeCell ref="AD24:AG24"/>
    <mergeCell ref="B20:F20"/>
    <mergeCell ref="K20:O20"/>
    <mergeCell ref="S20:U20"/>
    <mergeCell ref="X20:AE20"/>
    <mergeCell ref="B21:F21"/>
    <mergeCell ref="G21:H21"/>
    <mergeCell ref="I21:J21"/>
    <mergeCell ref="K21:O21"/>
    <mergeCell ref="Q21:R21"/>
    <mergeCell ref="S21:U21"/>
    <mergeCell ref="J17:L17"/>
    <mergeCell ref="O17:V17"/>
    <mergeCell ref="B18:F18"/>
    <mergeCell ref="H18:I18"/>
    <mergeCell ref="J18:L18"/>
    <mergeCell ref="M18:N18"/>
    <mergeCell ref="O18:S18"/>
    <mergeCell ref="U18:X18"/>
    <mergeCell ref="V21:W21"/>
    <mergeCell ref="X21:AB21"/>
    <mergeCell ref="S10:U10"/>
    <mergeCell ref="X9:AE9"/>
    <mergeCell ref="V10:W10"/>
    <mergeCell ref="X10:AB10"/>
    <mergeCell ref="AD10:AG10"/>
    <mergeCell ref="B9:F9"/>
    <mergeCell ref="B10:F10"/>
    <mergeCell ref="G10:H10"/>
    <mergeCell ref="I10:J10"/>
    <mergeCell ref="K10:O10"/>
    <mergeCell ref="K9:O9"/>
    <mergeCell ref="M1:W1"/>
    <mergeCell ref="B6:G6"/>
    <mergeCell ref="B17:G17"/>
    <mergeCell ref="B30:G30"/>
    <mergeCell ref="B41:G41"/>
    <mergeCell ref="AK54:AO54"/>
    <mergeCell ref="AK59:AO59"/>
    <mergeCell ref="O6:V6"/>
    <mergeCell ref="U7:X7"/>
    <mergeCell ref="D2:AF3"/>
    <mergeCell ref="B7:F7"/>
    <mergeCell ref="X13:AB13"/>
    <mergeCell ref="AD13:AG13"/>
    <mergeCell ref="D13:W13"/>
    <mergeCell ref="X14:AC14"/>
    <mergeCell ref="B5:N5"/>
    <mergeCell ref="H7:I7"/>
    <mergeCell ref="J7:L7"/>
    <mergeCell ref="M7:N7"/>
    <mergeCell ref="O7:S7"/>
    <mergeCell ref="J6:L6"/>
    <mergeCell ref="B16:N16"/>
    <mergeCell ref="Q10:R10"/>
    <mergeCell ref="S9:U9"/>
  </mergeCells>
  <phoneticPr fontId="2"/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abSelected="1" view="pageBreakPreview" topLeftCell="A34" zoomScaleNormal="100" zoomScaleSheetLayoutView="100" workbookViewId="0">
      <selection activeCell="V55" sqref="V55"/>
    </sheetView>
  </sheetViews>
  <sheetFormatPr defaultRowHeight="13.2" x14ac:dyDescent="0.2"/>
  <cols>
    <col min="1" max="1" width="1" customWidth="1"/>
    <col min="2" max="34" width="2.6640625" customWidth="1"/>
    <col min="35" max="35" width="1" customWidth="1"/>
    <col min="36" max="76" width="2.6640625" customWidth="1"/>
  </cols>
  <sheetData>
    <row r="1" spans="1:35" ht="17.25" customHeight="1" x14ac:dyDescent="0.2">
      <c r="B1" s="5" t="s">
        <v>0</v>
      </c>
      <c r="M1" s="64" t="s">
        <v>41</v>
      </c>
      <c r="N1" s="64"/>
      <c r="O1" s="64"/>
      <c r="P1" s="64"/>
      <c r="Q1" s="64"/>
      <c r="R1" s="64"/>
      <c r="S1" s="64"/>
      <c r="T1" s="64"/>
      <c r="U1" s="64"/>
      <c r="V1" s="64"/>
      <c r="W1" s="64"/>
      <c r="Z1" s="59"/>
    </row>
    <row r="2" spans="1:35" ht="11.1" customHeight="1" x14ac:dyDescent="0.2">
      <c r="D2" s="73" t="s">
        <v>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5" ht="11.1" customHeight="1" x14ac:dyDescent="0.2"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5" ht="19.5" customHeight="1" thickBot="1" x14ac:dyDescent="0.25">
      <c r="B4" s="30" t="s">
        <v>58</v>
      </c>
    </row>
    <row r="5" spans="1:35" ht="20.100000000000001" customHeight="1" thickTop="1" x14ac:dyDescent="0.2">
      <c r="A5" s="13"/>
      <c r="B5" s="82" t="s">
        <v>14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</row>
    <row r="6" spans="1:35" ht="13.5" customHeight="1" x14ac:dyDescent="0.2">
      <c r="A6" s="15"/>
      <c r="B6" s="65" t="s">
        <v>39</v>
      </c>
      <c r="C6" s="66"/>
      <c r="D6" s="66"/>
      <c r="E6" s="66"/>
      <c r="F6" s="66"/>
      <c r="G6" s="67"/>
      <c r="H6" s="20"/>
      <c r="I6" s="20"/>
      <c r="J6" s="89" t="s">
        <v>6</v>
      </c>
      <c r="K6" s="89"/>
      <c r="L6" s="89"/>
      <c r="M6" s="21"/>
      <c r="N6" s="21"/>
      <c r="O6" s="69" t="s">
        <v>34</v>
      </c>
      <c r="P6" s="70"/>
      <c r="Q6" s="70"/>
      <c r="R6" s="70"/>
      <c r="S6" s="70"/>
      <c r="T6" s="69"/>
      <c r="U6" s="69"/>
      <c r="V6" s="6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6"/>
    </row>
    <row r="7" spans="1:35" ht="15.9" customHeight="1" x14ac:dyDescent="0.15">
      <c r="A7" s="15"/>
      <c r="B7" s="74"/>
      <c r="C7" s="75"/>
      <c r="D7" s="75"/>
      <c r="E7" s="75"/>
      <c r="F7" s="75"/>
      <c r="G7" s="25" t="s">
        <v>4</v>
      </c>
      <c r="H7" s="84" t="s">
        <v>5</v>
      </c>
      <c r="I7" s="84"/>
      <c r="J7" s="85" t="s">
        <v>2</v>
      </c>
      <c r="K7" s="84"/>
      <c r="L7" s="84"/>
      <c r="M7" s="85" t="s">
        <v>3</v>
      </c>
      <c r="N7" s="86"/>
      <c r="O7" s="87">
        <f>ROUNDDOWN(B7*2/3,0)</f>
        <v>0</v>
      </c>
      <c r="P7" s="88"/>
      <c r="Q7" s="88"/>
      <c r="R7" s="88"/>
      <c r="S7" s="88"/>
      <c r="T7" s="26" t="s">
        <v>4</v>
      </c>
      <c r="U7" s="71" t="s">
        <v>7</v>
      </c>
      <c r="V7" s="72"/>
      <c r="W7" s="72"/>
      <c r="X7" s="72"/>
      <c r="Y7" s="1"/>
      <c r="Z7" s="1"/>
      <c r="AA7" s="1"/>
      <c r="AB7" s="1"/>
      <c r="AC7" s="1"/>
      <c r="AD7" s="1"/>
      <c r="AE7" s="1"/>
      <c r="AF7" s="1"/>
      <c r="AG7" s="1"/>
      <c r="AH7" s="1"/>
      <c r="AI7" s="16"/>
    </row>
    <row r="8" spans="1:35" x14ac:dyDescent="0.2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"/>
    </row>
    <row r="9" spans="1:35" x14ac:dyDescent="0.2">
      <c r="A9" s="15"/>
      <c r="B9" s="90" t="s">
        <v>18</v>
      </c>
      <c r="C9" s="91"/>
      <c r="D9" s="91"/>
      <c r="E9" s="91"/>
      <c r="F9" s="91"/>
      <c r="G9" s="20"/>
      <c r="H9" s="21"/>
      <c r="I9" s="21"/>
      <c r="J9" s="21"/>
      <c r="K9" s="90" t="s">
        <v>9</v>
      </c>
      <c r="L9" s="91"/>
      <c r="M9" s="91"/>
      <c r="N9" s="91"/>
      <c r="O9" s="91"/>
      <c r="P9" s="21"/>
      <c r="Q9" s="21"/>
      <c r="R9" s="21"/>
      <c r="S9" s="89" t="s">
        <v>6</v>
      </c>
      <c r="T9" s="89"/>
      <c r="U9" s="89"/>
      <c r="V9" s="21"/>
      <c r="W9" s="21"/>
      <c r="X9" s="69" t="s">
        <v>34</v>
      </c>
      <c r="Y9" s="70"/>
      <c r="Z9" s="70"/>
      <c r="AA9" s="70"/>
      <c r="AB9" s="70"/>
      <c r="AC9" s="69"/>
      <c r="AD9" s="69"/>
      <c r="AE9" s="69"/>
      <c r="AF9" s="1"/>
      <c r="AG9" s="1"/>
      <c r="AH9" s="1"/>
      <c r="AI9" s="16"/>
    </row>
    <row r="10" spans="1:35" ht="15.9" customHeight="1" x14ac:dyDescent="0.15">
      <c r="A10" s="15"/>
      <c r="B10" s="87">
        <v>7600</v>
      </c>
      <c r="C10" s="88"/>
      <c r="D10" s="88"/>
      <c r="E10" s="88"/>
      <c r="F10" s="88"/>
      <c r="G10" s="92" t="s">
        <v>10</v>
      </c>
      <c r="H10" s="93"/>
      <c r="I10" s="84" t="s">
        <v>5</v>
      </c>
      <c r="J10" s="84"/>
      <c r="K10" s="94"/>
      <c r="L10" s="95"/>
      <c r="M10" s="95"/>
      <c r="N10" s="95"/>
      <c r="O10" s="95"/>
      <c r="P10" s="26" t="s">
        <v>8</v>
      </c>
      <c r="Q10" s="84" t="s">
        <v>5</v>
      </c>
      <c r="R10" s="84"/>
      <c r="S10" s="85" t="s">
        <v>2</v>
      </c>
      <c r="T10" s="84"/>
      <c r="U10" s="84"/>
      <c r="V10" s="85" t="s">
        <v>3</v>
      </c>
      <c r="W10" s="86"/>
      <c r="X10" s="87">
        <f>ROUNDDOWN(B10*K10*2/3,0)</f>
        <v>0</v>
      </c>
      <c r="Y10" s="88"/>
      <c r="Z10" s="88"/>
      <c r="AA10" s="88"/>
      <c r="AB10" s="88"/>
      <c r="AC10" s="26" t="s">
        <v>4</v>
      </c>
      <c r="AD10" s="71" t="s">
        <v>11</v>
      </c>
      <c r="AE10" s="72"/>
      <c r="AF10" s="72"/>
      <c r="AG10" s="72"/>
      <c r="AH10" s="1"/>
      <c r="AI10" s="16"/>
    </row>
    <row r="11" spans="1:35" ht="6" customHeight="1" x14ac:dyDescent="0.2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36"/>
      <c r="AF11" s="36"/>
      <c r="AG11" s="36"/>
      <c r="AH11" s="1"/>
      <c r="AI11" s="16"/>
    </row>
    <row r="12" spans="1:35" ht="6" customHeight="1" thickBo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36"/>
      <c r="AF12" s="36"/>
      <c r="AG12" s="36"/>
      <c r="AH12" s="1"/>
      <c r="AI12" s="16"/>
    </row>
    <row r="13" spans="1:35" ht="15.9" customHeight="1" thickBot="1" x14ac:dyDescent="0.2">
      <c r="A13" s="15"/>
      <c r="B13" s="1"/>
      <c r="C13" s="1"/>
      <c r="D13" s="78" t="s">
        <v>13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6">
        <f>MIN(O7,X10)</f>
        <v>0</v>
      </c>
      <c r="Y13" s="77"/>
      <c r="Z13" s="77"/>
      <c r="AA13" s="77"/>
      <c r="AB13" s="77"/>
      <c r="AC13" s="27" t="s">
        <v>4</v>
      </c>
      <c r="AD13" s="72" t="s">
        <v>12</v>
      </c>
      <c r="AE13" s="72"/>
      <c r="AF13" s="72"/>
      <c r="AG13" s="72"/>
      <c r="AH13" s="1"/>
      <c r="AI13" s="16"/>
    </row>
    <row r="14" spans="1:35" x14ac:dyDescent="0.2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80" t="s">
        <v>27</v>
      </c>
      <c r="Y14" s="81"/>
      <c r="Z14" s="81"/>
      <c r="AA14" s="81"/>
      <c r="AB14" s="81"/>
      <c r="AC14" s="81"/>
      <c r="AD14" s="1"/>
      <c r="AE14" s="1"/>
      <c r="AF14" s="1"/>
      <c r="AG14" s="1"/>
      <c r="AH14" s="1"/>
      <c r="AI14" s="16"/>
    </row>
    <row r="15" spans="1:35" ht="9.9" customHeight="1" thickBot="1" x14ac:dyDescent="0.25">
      <c r="A15" s="1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6"/>
    </row>
    <row r="16" spans="1:35" ht="20.100000000000001" customHeight="1" thickTop="1" x14ac:dyDescent="0.2">
      <c r="A16" s="15"/>
      <c r="B16" s="82" t="s">
        <v>15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7"/>
    </row>
    <row r="17" spans="1:35" ht="13.5" customHeight="1" x14ac:dyDescent="0.2">
      <c r="A17" s="15"/>
      <c r="B17" s="65" t="s">
        <v>39</v>
      </c>
      <c r="C17" s="66"/>
      <c r="D17" s="66"/>
      <c r="E17" s="66"/>
      <c r="F17" s="66"/>
      <c r="G17" s="67"/>
      <c r="H17" s="20"/>
      <c r="I17" s="20"/>
      <c r="J17" s="89" t="s">
        <v>6</v>
      </c>
      <c r="K17" s="89"/>
      <c r="L17" s="89"/>
      <c r="M17" s="21"/>
      <c r="N17" s="21"/>
      <c r="O17" s="69" t="s">
        <v>34</v>
      </c>
      <c r="P17" s="70"/>
      <c r="Q17" s="70"/>
      <c r="R17" s="70"/>
      <c r="S17" s="70"/>
      <c r="T17" s="69"/>
      <c r="U17" s="69"/>
      <c r="V17" s="6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6"/>
    </row>
    <row r="18" spans="1:35" ht="15.9" customHeight="1" x14ac:dyDescent="0.15">
      <c r="A18" s="15"/>
      <c r="B18" s="74"/>
      <c r="C18" s="75"/>
      <c r="D18" s="75"/>
      <c r="E18" s="75"/>
      <c r="F18" s="75"/>
      <c r="G18" s="25" t="s">
        <v>4</v>
      </c>
      <c r="H18" s="84" t="s">
        <v>5</v>
      </c>
      <c r="I18" s="84"/>
      <c r="J18" s="85" t="s">
        <v>2</v>
      </c>
      <c r="K18" s="84"/>
      <c r="L18" s="84"/>
      <c r="M18" s="85" t="s">
        <v>3</v>
      </c>
      <c r="N18" s="86"/>
      <c r="O18" s="87">
        <f>ROUNDDOWN(B18*2/3,0)</f>
        <v>0</v>
      </c>
      <c r="P18" s="88"/>
      <c r="Q18" s="88"/>
      <c r="R18" s="88"/>
      <c r="S18" s="88"/>
      <c r="T18" s="26" t="s">
        <v>4</v>
      </c>
      <c r="U18" s="71" t="s">
        <v>42</v>
      </c>
      <c r="V18" s="72"/>
      <c r="W18" s="72"/>
      <c r="X18" s="7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6"/>
    </row>
    <row r="19" spans="1:35" x14ac:dyDescent="0.2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6"/>
    </row>
    <row r="20" spans="1:35" x14ac:dyDescent="0.2">
      <c r="A20" s="15"/>
      <c r="B20" s="90" t="s">
        <v>18</v>
      </c>
      <c r="C20" s="91"/>
      <c r="D20" s="91"/>
      <c r="E20" s="91"/>
      <c r="F20" s="91"/>
      <c r="G20" s="20"/>
      <c r="H20" s="21"/>
      <c r="I20" s="21"/>
      <c r="J20" s="21"/>
      <c r="K20" s="90" t="s">
        <v>9</v>
      </c>
      <c r="L20" s="91"/>
      <c r="M20" s="91"/>
      <c r="N20" s="91"/>
      <c r="O20" s="91"/>
      <c r="P20" s="21"/>
      <c r="Q20" s="21"/>
      <c r="R20" s="21"/>
      <c r="S20" s="89" t="s">
        <v>6</v>
      </c>
      <c r="T20" s="89"/>
      <c r="U20" s="89"/>
      <c r="V20" s="21"/>
      <c r="W20" s="21"/>
      <c r="X20" s="69" t="s">
        <v>34</v>
      </c>
      <c r="Y20" s="70"/>
      <c r="Z20" s="70"/>
      <c r="AA20" s="70"/>
      <c r="AB20" s="70"/>
      <c r="AC20" s="69"/>
      <c r="AD20" s="69"/>
      <c r="AE20" s="69"/>
      <c r="AF20" s="1"/>
      <c r="AG20" s="1"/>
      <c r="AH20" s="1"/>
      <c r="AI20" s="16"/>
    </row>
    <row r="21" spans="1:35" ht="15.9" customHeight="1" x14ac:dyDescent="0.15">
      <c r="A21" s="15"/>
      <c r="B21" s="87">
        <v>11700</v>
      </c>
      <c r="C21" s="88"/>
      <c r="D21" s="88"/>
      <c r="E21" s="88"/>
      <c r="F21" s="88"/>
      <c r="G21" s="92" t="s">
        <v>10</v>
      </c>
      <c r="H21" s="93"/>
      <c r="I21" s="84" t="s">
        <v>5</v>
      </c>
      <c r="J21" s="84"/>
      <c r="K21" s="94"/>
      <c r="L21" s="95"/>
      <c r="M21" s="95"/>
      <c r="N21" s="95"/>
      <c r="O21" s="95"/>
      <c r="P21" s="26" t="s">
        <v>8</v>
      </c>
      <c r="Q21" s="84" t="s">
        <v>5</v>
      </c>
      <c r="R21" s="84"/>
      <c r="S21" s="85" t="s">
        <v>2</v>
      </c>
      <c r="T21" s="84"/>
      <c r="U21" s="84"/>
      <c r="V21" s="85" t="s">
        <v>3</v>
      </c>
      <c r="W21" s="86"/>
      <c r="X21" s="87">
        <f>ROUNDDOWN(B21*K21*2/3,0)</f>
        <v>0</v>
      </c>
      <c r="Y21" s="88"/>
      <c r="Z21" s="88"/>
      <c r="AA21" s="88"/>
      <c r="AB21" s="88"/>
      <c r="AC21" s="26" t="s">
        <v>4</v>
      </c>
      <c r="AD21" s="71" t="s">
        <v>43</v>
      </c>
      <c r="AE21" s="72"/>
      <c r="AF21" s="72"/>
      <c r="AG21" s="72"/>
      <c r="AH21" s="1"/>
      <c r="AI21" s="16"/>
    </row>
    <row r="22" spans="1:35" ht="6" customHeight="1" x14ac:dyDescent="0.2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6"/>
      <c r="AE22" s="36"/>
      <c r="AF22" s="36"/>
      <c r="AG22" s="36"/>
      <c r="AH22" s="1"/>
      <c r="AI22" s="16"/>
    </row>
    <row r="23" spans="1:35" ht="6" customHeight="1" thickBot="1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6"/>
      <c r="AE23" s="36"/>
      <c r="AF23" s="36"/>
      <c r="AG23" s="36"/>
      <c r="AH23" s="1"/>
      <c r="AI23" s="16"/>
    </row>
    <row r="24" spans="1:35" ht="15.9" customHeight="1" thickBot="1" x14ac:dyDescent="0.2">
      <c r="A24" s="15"/>
      <c r="B24" s="1"/>
      <c r="C24" s="1"/>
      <c r="D24" s="78" t="s">
        <v>53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6">
        <f>MIN(O18,X21)</f>
        <v>0</v>
      </c>
      <c r="Y24" s="77"/>
      <c r="Z24" s="77"/>
      <c r="AA24" s="77"/>
      <c r="AB24" s="77"/>
      <c r="AC24" s="27" t="s">
        <v>4</v>
      </c>
      <c r="AD24" s="72" t="s">
        <v>44</v>
      </c>
      <c r="AE24" s="72"/>
      <c r="AF24" s="72"/>
      <c r="AG24" s="72"/>
      <c r="AH24" s="1"/>
      <c r="AI24" s="16"/>
    </row>
    <row r="25" spans="1:35" x14ac:dyDescent="0.2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80" t="s">
        <v>27</v>
      </c>
      <c r="Y25" s="81"/>
      <c r="Z25" s="81"/>
      <c r="AA25" s="81"/>
      <c r="AB25" s="81"/>
      <c r="AC25" s="81"/>
      <c r="AD25" s="1"/>
      <c r="AE25" s="1"/>
      <c r="AF25" s="1"/>
      <c r="AG25" s="1"/>
      <c r="AH25" s="1"/>
      <c r="AI25" s="16"/>
    </row>
    <row r="26" spans="1:35" ht="6" customHeight="1" x14ac:dyDescent="0.2">
      <c r="A26" s="1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9"/>
    </row>
    <row r="27" spans="1:35" ht="6.9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 thickBot="1" x14ac:dyDescent="0.25">
      <c r="B28" s="30" t="s">
        <v>57</v>
      </c>
    </row>
    <row r="29" spans="1:35" ht="20.100000000000001" customHeight="1" thickTop="1" x14ac:dyDescent="0.2">
      <c r="A29" s="13"/>
      <c r="B29" s="82" t="s">
        <v>16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4"/>
    </row>
    <row r="30" spans="1:35" x14ac:dyDescent="0.2">
      <c r="A30" s="15"/>
      <c r="B30" s="65" t="s">
        <v>39</v>
      </c>
      <c r="C30" s="66"/>
      <c r="D30" s="66"/>
      <c r="E30" s="66"/>
      <c r="F30" s="66"/>
      <c r="G30" s="67"/>
      <c r="H30" s="20"/>
      <c r="I30" s="20"/>
      <c r="J30" s="89" t="s">
        <v>6</v>
      </c>
      <c r="K30" s="89"/>
      <c r="L30" s="89"/>
      <c r="M30" s="21"/>
      <c r="N30" s="21"/>
      <c r="O30" s="69" t="s">
        <v>34</v>
      </c>
      <c r="P30" s="70"/>
      <c r="Q30" s="70"/>
      <c r="R30" s="70"/>
      <c r="S30" s="70"/>
      <c r="T30" s="69"/>
      <c r="U30" s="69"/>
      <c r="V30" s="6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6"/>
    </row>
    <row r="31" spans="1:35" ht="15.9" customHeight="1" x14ac:dyDescent="0.15">
      <c r="A31" s="15"/>
      <c r="B31" s="74"/>
      <c r="C31" s="75"/>
      <c r="D31" s="75"/>
      <c r="E31" s="75"/>
      <c r="F31" s="75"/>
      <c r="G31" s="25" t="s">
        <v>4</v>
      </c>
      <c r="H31" s="84" t="s">
        <v>5</v>
      </c>
      <c r="I31" s="84"/>
      <c r="J31" s="85" t="s">
        <v>2</v>
      </c>
      <c r="K31" s="84"/>
      <c r="L31" s="84"/>
      <c r="M31" s="85" t="s">
        <v>3</v>
      </c>
      <c r="N31" s="86"/>
      <c r="O31" s="87">
        <f>ROUNDDOWN(B31*2/3,0)</f>
        <v>0</v>
      </c>
      <c r="P31" s="88"/>
      <c r="Q31" s="88"/>
      <c r="R31" s="88"/>
      <c r="S31" s="88"/>
      <c r="T31" s="26" t="s">
        <v>4</v>
      </c>
      <c r="U31" s="71" t="s">
        <v>45</v>
      </c>
      <c r="V31" s="72"/>
      <c r="W31" s="72"/>
      <c r="X31" s="7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6"/>
    </row>
    <row r="32" spans="1:35" x14ac:dyDescent="0.2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6"/>
    </row>
    <row r="33" spans="1:35" x14ac:dyDescent="0.2">
      <c r="A33" s="15"/>
      <c r="B33" s="90" t="s">
        <v>18</v>
      </c>
      <c r="C33" s="91"/>
      <c r="D33" s="91"/>
      <c r="E33" s="91"/>
      <c r="F33" s="91"/>
      <c r="G33" s="20"/>
      <c r="H33" s="21"/>
      <c r="I33" s="21"/>
      <c r="J33" s="21"/>
      <c r="K33" s="90" t="s">
        <v>19</v>
      </c>
      <c r="L33" s="91"/>
      <c r="M33" s="91"/>
      <c r="N33" s="91"/>
      <c r="O33" s="91"/>
      <c r="P33" s="21"/>
      <c r="Q33" s="21"/>
      <c r="R33" s="21"/>
      <c r="S33" s="89" t="s">
        <v>6</v>
      </c>
      <c r="T33" s="89"/>
      <c r="U33" s="89"/>
      <c r="V33" s="21"/>
      <c r="W33" s="21"/>
      <c r="X33" s="69" t="s">
        <v>34</v>
      </c>
      <c r="Y33" s="70"/>
      <c r="Z33" s="70"/>
      <c r="AA33" s="70"/>
      <c r="AB33" s="70"/>
      <c r="AC33" s="69"/>
      <c r="AD33" s="69"/>
      <c r="AE33" s="69"/>
      <c r="AF33" s="1"/>
      <c r="AG33" s="1"/>
      <c r="AH33" s="1"/>
      <c r="AI33" s="16"/>
    </row>
    <row r="34" spans="1:35" ht="15.9" customHeight="1" x14ac:dyDescent="0.15">
      <c r="A34" s="15"/>
      <c r="B34" s="87">
        <v>26700</v>
      </c>
      <c r="C34" s="88"/>
      <c r="D34" s="88"/>
      <c r="E34" s="88"/>
      <c r="F34" s="88"/>
      <c r="G34" s="92" t="s">
        <v>20</v>
      </c>
      <c r="H34" s="93"/>
      <c r="I34" s="84" t="s">
        <v>5</v>
      </c>
      <c r="J34" s="84"/>
      <c r="K34" s="94"/>
      <c r="L34" s="95"/>
      <c r="M34" s="95"/>
      <c r="N34" s="95"/>
      <c r="O34" s="95"/>
      <c r="P34" s="26" t="s">
        <v>21</v>
      </c>
      <c r="Q34" s="84" t="s">
        <v>5</v>
      </c>
      <c r="R34" s="84"/>
      <c r="S34" s="85" t="s">
        <v>2</v>
      </c>
      <c r="T34" s="84"/>
      <c r="U34" s="84"/>
      <c r="V34" s="85" t="s">
        <v>3</v>
      </c>
      <c r="W34" s="86"/>
      <c r="X34" s="87">
        <f>ROUNDDOWN(B34*K34*2/3,0)</f>
        <v>0</v>
      </c>
      <c r="Y34" s="88"/>
      <c r="Z34" s="88"/>
      <c r="AA34" s="88"/>
      <c r="AB34" s="88"/>
      <c r="AC34" s="26" t="s">
        <v>4</v>
      </c>
      <c r="AD34" s="71" t="s">
        <v>46</v>
      </c>
      <c r="AE34" s="72"/>
      <c r="AF34" s="72"/>
      <c r="AG34" s="72"/>
      <c r="AH34" s="1"/>
      <c r="AI34" s="16"/>
    </row>
    <row r="35" spans="1:35" ht="6" customHeight="1" x14ac:dyDescent="0.2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6"/>
      <c r="AE35" s="36"/>
      <c r="AF35" s="36"/>
      <c r="AG35" s="36"/>
      <c r="AH35" s="1"/>
      <c r="AI35" s="16"/>
    </row>
    <row r="36" spans="1:35" ht="6" customHeight="1" thickBot="1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6"/>
      <c r="AE36" s="36"/>
      <c r="AF36" s="36"/>
      <c r="AG36" s="36"/>
      <c r="AH36" s="1"/>
      <c r="AI36" s="16"/>
    </row>
    <row r="37" spans="1:35" ht="15.9" customHeight="1" thickBot="1" x14ac:dyDescent="0.2">
      <c r="A37" s="15"/>
      <c r="B37" s="1"/>
      <c r="C37" s="1"/>
      <c r="D37" s="78" t="s">
        <v>54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6">
        <f>MIN(O31,X34)</f>
        <v>0</v>
      </c>
      <c r="Y37" s="77"/>
      <c r="Z37" s="77"/>
      <c r="AA37" s="77"/>
      <c r="AB37" s="77"/>
      <c r="AC37" s="27" t="s">
        <v>4</v>
      </c>
      <c r="AD37" s="72" t="s">
        <v>47</v>
      </c>
      <c r="AE37" s="72"/>
      <c r="AF37" s="72"/>
      <c r="AG37" s="72"/>
      <c r="AH37" s="1"/>
      <c r="AI37" s="16"/>
    </row>
    <row r="38" spans="1:35" x14ac:dyDescent="0.2">
      <c r="A38" s="15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80" t="s">
        <v>27</v>
      </c>
      <c r="Y38" s="81"/>
      <c r="Z38" s="81"/>
      <c r="AA38" s="81"/>
      <c r="AB38" s="81"/>
      <c r="AC38" s="81"/>
      <c r="AD38" s="1"/>
      <c r="AE38" s="1"/>
      <c r="AF38" s="1"/>
      <c r="AG38" s="1"/>
      <c r="AH38" s="1"/>
      <c r="AI38" s="16"/>
    </row>
    <row r="39" spans="1:35" ht="6" customHeight="1" thickBot="1" x14ac:dyDescent="0.25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6"/>
    </row>
    <row r="40" spans="1:35" ht="20.100000000000001" customHeight="1" thickTop="1" x14ac:dyDescent="0.2">
      <c r="A40" s="15"/>
      <c r="B40" s="82" t="s">
        <v>17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7"/>
    </row>
    <row r="41" spans="1:35" x14ac:dyDescent="0.2">
      <c r="A41" s="15"/>
      <c r="B41" s="65" t="s">
        <v>39</v>
      </c>
      <c r="C41" s="66"/>
      <c r="D41" s="66"/>
      <c r="E41" s="66"/>
      <c r="F41" s="66"/>
      <c r="G41" s="67"/>
      <c r="H41" s="20"/>
      <c r="I41" s="20"/>
      <c r="J41" s="89" t="s">
        <v>6</v>
      </c>
      <c r="K41" s="89"/>
      <c r="L41" s="89"/>
      <c r="M41" s="21"/>
      <c r="N41" s="21"/>
      <c r="O41" s="69" t="s">
        <v>34</v>
      </c>
      <c r="P41" s="70"/>
      <c r="Q41" s="70"/>
      <c r="R41" s="70"/>
      <c r="S41" s="70"/>
      <c r="T41" s="69"/>
      <c r="U41" s="69"/>
      <c r="V41" s="69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6"/>
    </row>
    <row r="42" spans="1:35" ht="15.9" customHeight="1" x14ac:dyDescent="0.15">
      <c r="A42" s="15"/>
      <c r="B42" s="74"/>
      <c r="C42" s="75"/>
      <c r="D42" s="75"/>
      <c r="E42" s="75"/>
      <c r="F42" s="75"/>
      <c r="G42" s="25" t="s">
        <v>4</v>
      </c>
      <c r="H42" s="84" t="s">
        <v>5</v>
      </c>
      <c r="I42" s="84"/>
      <c r="J42" s="85" t="s">
        <v>2</v>
      </c>
      <c r="K42" s="84"/>
      <c r="L42" s="84"/>
      <c r="M42" s="85" t="s">
        <v>3</v>
      </c>
      <c r="N42" s="86"/>
      <c r="O42" s="87">
        <f>ROUNDDOWN(B42*2/3,0)</f>
        <v>0</v>
      </c>
      <c r="P42" s="88"/>
      <c r="Q42" s="88"/>
      <c r="R42" s="88"/>
      <c r="S42" s="88"/>
      <c r="T42" s="26" t="s">
        <v>4</v>
      </c>
      <c r="U42" s="71" t="s">
        <v>56</v>
      </c>
      <c r="V42" s="72"/>
      <c r="W42" s="72"/>
      <c r="X42" s="7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6"/>
    </row>
    <row r="43" spans="1:35" x14ac:dyDescent="0.2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6"/>
    </row>
    <row r="44" spans="1:35" x14ac:dyDescent="0.2">
      <c r="A44" s="15"/>
      <c r="B44" s="90" t="s">
        <v>18</v>
      </c>
      <c r="C44" s="91"/>
      <c r="D44" s="91"/>
      <c r="E44" s="91"/>
      <c r="F44" s="91"/>
      <c r="G44" s="20"/>
      <c r="H44" s="21"/>
      <c r="I44" s="21"/>
      <c r="J44" s="21"/>
      <c r="K44" s="90" t="s">
        <v>19</v>
      </c>
      <c r="L44" s="91"/>
      <c r="M44" s="91"/>
      <c r="N44" s="91"/>
      <c r="O44" s="91"/>
      <c r="P44" s="21"/>
      <c r="Q44" s="21"/>
      <c r="R44" s="21"/>
      <c r="S44" s="89" t="s">
        <v>6</v>
      </c>
      <c r="T44" s="89"/>
      <c r="U44" s="89"/>
      <c r="V44" s="21"/>
      <c r="W44" s="21"/>
      <c r="X44" s="69" t="s">
        <v>34</v>
      </c>
      <c r="Y44" s="70"/>
      <c r="Z44" s="70"/>
      <c r="AA44" s="70"/>
      <c r="AB44" s="70"/>
      <c r="AC44" s="69"/>
      <c r="AD44" s="69"/>
      <c r="AE44" s="69"/>
      <c r="AF44" s="1"/>
      <c r="AG44" s="1"/>
      <c r="AH44" s="1"/>
      <c r="AI44" s="16"/>
    </row>
    <row r="45" spans="1:35" ht="15.9" customHeight="1" x14ac:dyDescent="0.15">
      <c r="A45" s="15"/>
      <c r="B45" s="87">
        <v>36400</v>
      </c>
      <c r="C45" s="88"/>
      <c r="D45" s="88"/>
      <c r="E45" s="88"/>
      <c r="F45" s="88"/>
      <c r="G45" s="92" t="s">
        <v>20</v>
      </c>
      <c r="H45" s="93"/>
      <c r="I45" s="84" t="s">
        <v>5</v>
      </c>
      <c r="J45" s="84"/>
      <c r="K45" s="94"/>
      <c r="L45" s="95"/>
      <c r="M45" s="95"/>
      <c r="N45" s="95"/>
      <c r="O45" s="95"/>
      <c r="P45" s="26" t="s">
        <v>21</v>
      </c>
      <c r="Q45" s="84" t="s">
        <v>5</v>
      </c>
      <c r="R45" s="84"/>
      <c r="S45" s="85" t="s">
        <v>2</v>
      </c>
      <c r="T45" s="84"/>
      <c r="U45" s="84"/>
      <c r="V45" s="85" t="s">
        <v>3</v>
      </c>
      <c r="W45" s="86"/>
      <c r="X45" s="87">
        <f>ROUNDDOWN(B45*K45*2/3,0)</f>
        <v>0</v>
      </c>
      <c r="Y45" s="88"/>
      <c r="Z45" s="88"/>
      <c r="AA45" s="88"/>
      <c r="AB45" s="88"/>
      <c r="AC45" s="26" t="s">
        <v>4</v>
      </c>
      <c r="AD45" s="71" t="s">
        <v>48</v>
      </c>
      <c r="AE45" s="72"/>
      <c r="AF45" s="72"/>
      <c r="AG45" s="72"/>
      <c r="AH45" s="1"/>
      <c r="AI45" s="16"/>
    </row>
    <row r="46" spans="1:35" ht="6" customHeight="1" x14ac:dyDescent="0.2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36"/>
      <c r="AE46" s="36"/>
      <c r="AF46" s="36"/>
      <c r="AG46" s="36"/>
      <c r="AH46" s="1"/>
      <c r="AI46" s="16"/>
    </row>
    <row r="47" spans="1:35" ht="6" customHeight="1" thickBot="1" x14ac:dyDescent="0.25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6"/>
      <c r="AE47" s="36"/>
      <c r="AF47" s="36"/>
      <c r="AG47" s="36"/>
      <c r="AH47" s="1"/>
      <c r="AI47" s="16"/>
    </row>
    <row r="48" spans="1:35" ht="15.9" customHeight="1" thickBot="1" x14ac:dyDescent="0.2">
      <c r="A48" s="15"/>
      <c r="B48" s="1"/>
      <c r="C48" s="1"/>
      <c r="D48" s="78" t="s">
        <v>55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6">
        <f>MIN(O42,X45)</f>
        <v>0</v>
      </c>
      <c r="Y48" s="77"/>
      <c r="Z48" s="77"/>
      <c r="AA48" s="77"/>
      <c r="AB48" s="77"/>
      <c r="AC48" s="27" t="s">
        <v>4</v>
      </c>
      <c r="AD48" s="72" t="s">
        <v>49</v>
      </c>
      <c r="AE48" s="72"/>
      <c r="AF48" s="72"/>
      <c r="AG48" s="72"/>
      <c r="AH48" s="1"/>
      <c r="AI48" s="16"/>
    </row>
    <row r="49" spans="1:41" x14ac:dyDescent="0.2">
      <c r="A49" s="15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80" t="s">
        <v>27</v>
      </c>
      <c r="Y49" s="81"/>
      <c r="Z49" s="81"/>
      <c r="AA49" s="81"/>
      <c r="AB49" s="81"/>
      <c r="AC49" s="81"/>
      <c r="AD49" s="1"/>
      <c r="AE49" s="1"/>
      <c r="AF49" s="1"/>
      <c r="AG49" s="1"/>
      <c r="AH49" s="1"/>
      <c r="AI49" s="16"/>
    </row>
    <row r="50" spans="1:41" ht="6" customHeight="1" x14ac:dyDescent="0.2">
      <c r="A50" s="1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9"/>
    </row>
    <row r="51" spans="1:41" ht="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41" ht="20.100000000000001" customHeight="1" thickBot="1" x14ac:dyDescent="0.25">
      <c r="A52" s="12"/>
      <c r="B52" s="29" t="s">
        <v>28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41" ht="8.1" customHeight="1" x14ac:dyDescent="0.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5"/>
    </row>
    <row r="54" spans="1:41" ht="15.9" customHeight="1" x14ac:dyDescent="0.2">
      <c r="A54" s="9"/>
      <c r="B54" s="105" t="s">
        <v>25</v>
      </c>
      <c r="C54" s="105"/>
      <c r="D54" s="105"/>
      <c r="E54" s="105"/>
      <c r="F54" s="105"/>
      <c r="G54" s="105"/>
      <c r="H54" s="106">
        <f>X13</f>
        <v>0</v>
      </c>
      <c r="I54" s="107"/>
      <c r="J54" s="107"/>
      <c r="K54" s="107"/>
      <c r="L54" s="107"/>
      <c r="M54" s="24" t="s">
        <v>4</v>
      </c>
      <c r="N54" s="62" t="s">
        <v>22</v>
      </c>
      <c r="O54" s="62"/>
      <c r="P54" s="104" t="s">
        <v>23</v>
      </c>
      <c r="Q54" s="104"/>
      <c r="R54" s="106">
        <f>X37</f>
        <v>0</v>
      </c>
      <c r="S54" s="107"/>
      <c r="T54" s="107"/>
      <c r="U54" s="107"/>
      <c r="V54" s="107"/>
      <c r="W54" s="24" t="s">
        <v>4</v>
      </c>
      <c r="X54" s="62" t="s">
        <v>50</v>
      </c>
      <c r="Y54" s="62"/>
      <c r="Z54" s="104" t="s">
        <v>24</v>
      </c>
      <c r="AA54" s="104"/>
      <c r="AB54" s="106">
        <f>H54+R54</f>
        <v>0</v>
      </c>
      <c r="AC54" s="107"/>
      <c r="AD54" s="107"/>
      <c r="AE54" s="107"/>
      <c r="AF54" s="107"/>
      <c r="AG54" s="108"/>
      <c r="AH54" s="28" t="s">
        <v>4</v>
      </c>
      <c r="AI54" s="10"/>
      <c r="AK54" s="68">
        <f>ROUNDDOWN(AB54+R56,-3)</f>
        <v>0</v>
      </c>
      <c r="AL54" s="68"/>
      <c r="AM54" s="68"/>
      <c r="AN54" s="68"/>
      <c r="AO54" s="68"/>
    </row>
    <row r="55" spans="1:41" ht="18" customHeight="1" thickBot="1" x14ac:dyDescent="0.25">
      <c r="A55" s="9"/>
      <c r="B55" s="53"/>
      <c r="C55" s="53"/>
      <c r="D55" s="53"/>
      <c r="E55" s="53"/>
      <c r="F55" s="53"/>
      <c r="G55" s="1"/>
      <c r="H55" s="23" t="s">
        <v>32</v>
      </c>
      <c r="I55" s="1"/>
      <c r="J55" s="1"/>
      <c r="K55" s="1"/>
      <c r="L55" s="7"/>
      <c r="M55" s="7"/>
      <c r="N55" s="1"/>
      <c r="O55" s="1"/>
      <c r="P55" s="1"/>
      <c r="Q55" s="1"/>
      <c r="R55" s="23" t="s">
        <v>33</v>
      </c>
      <c r="S55" s="1"/>
      <c r="T55" s="1"/>
      <c r="U55" s="1"/>
      <c r="V55" s="1"/>
      <c r="W55" s="8"/>
      <c r="X55" s="8"/>
      <c r="Y55" s="1"/>
      <c r="Z55" s="1"/>
      <c r="AA55" s="1"/>
      <c r="AB55" s="37" t="s">
        <v>36</v>
      </c>
      <c r="AC55" s="40"/>
      <c r="AD55" s="40"/>
      <c r="AE55" s="40"/>
      <c r="AF55" s="40"/>
      <c r="AG55" s="40"/>
      <c r="AH55" s="62"/>
      <c r="AI55" s="10"/>
    </row>
    <row r="56" spans="1:41" ht="15.9" customHeight="1" thickBot="1" x14ac:dyDescent="0.25">
      <c r="A56" s="9"/>
      <c r="B56" s="1"/>
      <c r="C56" s="1"/>
      <c r="D56" s="1"/>
      <c r="E56" s="1"/>
      <c r="F56" s="1"/>
      <c r="G56" s="1"/>
      <c r="H56" s="23"/>
      <c r="I56" s="1"/>
      <c r="J56" s="1"/>
      <c r="K56" s="1"/>
      <c r="L56" s="7"/>
      <c r="M56" s="38"/>
      <c r="N56" s="67">
        <v>10</v>
      </c>
      <c r="O56" s="67"/>
      <c r="P56" s="39" t="s">
        <v>37</v>
      </c>
      <c r="Q56" s="1"/>
      <c r="R56" s="109">
        <f>ROUNDDOWN(AB54*0.1,0)</f>
        <v>0</v>
      </c>
      <c r="S56" s="110"/>
      <c r="T56" s="110"/>
      <c r="U56" s="110"/>
      <c r="V56" s="110"/>
      <c r="W56" s="32" t="s">
        <v>4</v>
      </c>
      <c r="X56" s="8"/>
      <c r="Y56" s="1"/>
      <c r="Z56" s="1"/>
      <c r="AA56" s="1"/>
      <c r="AB56" s="101">
        <f>IF(AK54&gt;300000,300000,AK54)</f>
        <v>0</v>
      </c>
      <c r="AC56" s="102"/>
      <c r="AD56" s="102"/>
      <c r="AE56" s="102"/>
      <c r="AF56" s="102"/>
      <c r="AG56" s="103"/>
      <c r="AH56" s="28" t="s">
        <v>4</v>
      </c>
      <c r="AI56" s="10"/>
    </row>
    <row r="57" spans="1:41" ht="27" customHeight="1" x14ac:dyDescent="0.2">
      <c r="A57" s="9"/>
      <c r="B57" s="1"/>
      <c r="C57" s="1"/>
      <c r="D57" s="1"/>
      <c r="E57" s="1"/>
      <c r="F57" s="1"/>
      <c r="G57" s="1"/>
      <c r="H57" s="23"/>
      <c r="I57" s="1"/>
      <c r="J57" s="1"/>
      <c r="K57" s="1"/>
      <c r="L57" s="7"/>
      <c r="M57" s="23" t="s">
        <v>35</v>
      </c>
      <c r="N57" s="1"/>
      <c r="O57" s="1"/>
      <c r="P57" s="1"/>
      <c r="Q57" s="1"/>
      <c r="R57" s="23" t="s">
        <v>38</v>
      </c>
      <c r="S57" s="1"/>
      <c r="T57" s="1"/>
      <c r="U57" s="1"/>
      <c r="V57" s="1"/>
      <c r="W57" s="8"/>
      <c r="X57" s="8"/>
      <c r="Y57" s="1"/>
      <c r="Z57" s="1"/>
      <c r="AA57" s="60"/>
      <c r="AB57" s="96" t="s">
        <v>40</v>
      </c>
      <c r="AC57" s="97"/>
      <c r="AD57" s="97"/>
      <c r="AE57" s="97"/>
      <c r="AF57" s="97"/>
      <c r="AG57" s="97"/>
      <c r="AH57" s="97"/>
      <c r="AI57" s="43"/>
    </row>
    <row r="58" spans="1:41" ht="9" customHeight="1" x14ac:dyDescent="0.2">
      <c r="A58" s="45"/>
      <c r="B58" s="46"/>
      <c r="C58" s="46"/>
      <c r="D58" s="46"/>
      <c r="E58" s="46"/>
      <c r="F58" s="46"/>
      <c r="G58" s="46"/>
      <c r="H58" s="47"/>
      <c r="I58" s="46"/>
      <c r="J58" s="46"/>
      <c r="K58" s="46"/>
      <c r="L58" s="48"/>
      <c r="M58" s="47"/>
      <c r="N58" s="46"/>
      <c r="O58" s="46"/>
      <c r="P58" s="46"/>
      <c r="Q58" s="46"/>
      <c r="R58" s="47"/>
      <c r="S58" s="46"/>
      <c r="T58" s="46"/>
      <c r="U58" s="46"/>
      <c r="V58" s="46"/>
      <c r="W58" s="49"/>
      <c r="X58" s="49"/>
      <c r="Y58" s="46"/>
      <c r="Z58" s="46"/>
      <c r="AA58" s="50"/>
      <c r="AB58" s="51"/>
      <c r="AC58" s="51"/>
      <c r="AD58" s="51"/>
      <c r="AE58" s="51"/>
      <c r="AF58" s="51"/>
      <c r="AG58" s="51"/>
      <c r="AH58" s="51"/>
      <c r="AI58" s="52"/>
    </row>
    <row r="59" spans="1:41" ht="15.9" customHeight="1" x14ac:dyDescent="0.2">
      <c r="A59" s="9"/>
      <c r="B59" s="105" t="s">
        <v>26</v>
      </c>
      <c r="C59" s="105"/>
      <c r="D59" s="105"/>
      <c r="E59" s="105"/>
      <c r="F59" s="105"/>
      <c r="G59" s="105"/>
      <c r="H59" s="106">
        <f>X24</f>
        <v>0</v>
      </c>
      <c r="I59" s="107"/>
      <c r="J59" s="107"/>
      <c r="K59" s="107"/>
      <c r="L59" s="107"/>
      <c r="M59" s="24" t="s">
        <v>4</v>
      </c>
      <c r="N59" s="62" t="s">
        <v>51</v>
      </c>
      <c r="O59" s="62"/>
      <c r="P59" s="104" t="s">
        <v>23</v>
      </c>
      <c r="Q59" s="104"/>
      <c r="R59" s="106">
        <f>X48</f>
        <v>0</v>
      </c>
      <c r="S59" s="107"/>
      <c r="T59" s="107"/>
      <c r="U59" s="107"/>
      <c r="V59" s="107"/>
      <c r="W59" s="24" t="s">
        <v>4</v>
      </c>
      <c r="X59" s="62" t="s">
        <v>52</v>
      </c>
      <c r="Y59" s="62"/>
      <c r="Z59" s="104" t="s">
        <v>24</v>
      </c>
      <c r="AA59" s="104"/>
      <c r="AB59" s="106">
        <f>H59+R59</f>
        <v>0</v>
      </c>
      <c r="AC59" s="107"/>
      <c r="AD59" s="107"/>
      <c r="AE59" s="107"/>
      <c r="AF59" s="107"/>
      <c r="AG59" s="108"/>
      <c r="AH59" s="28" t="s">
        <v>4</v>
      </c>
      <c r="AI59" s="10"/>
      <c r="AK59" s="68">
        <f>ROUNDDOWN(AB59+R61,-3)</f>
        <v>0</v>
      </c>
      <c r="AL59" s="68"/>
      <c r="AM59" s="68"/>
      <c r="AN59" s="68"/>
      <c r="AO59" s="68"/>
    </row>
    <row r="60" spans="1:41" ht="18" customHeight="1" thickBot="1" x14ac:dyDescent="0.25">
      <c r="A60" s="9"/>
      <c r="B60" s="53"/>
      <c r="C60" s="54"/>
      <c r="D60" s="54"/>
      <c r="E60" s="54"/>
      <c r="F60" s="54"/>
      <c r="G60" s="31"/>
      <c r="H60" s="23" t="s">
        <v>32</v>
      </c>
      <c r="I60" s="20"/>
      <c r="J60" s="20"/>
      <c r="K60" s="20"/>
      <c r="L60" s="20"/>
      <c r="M60" s="20"/>
      <c r="N60" s="63"/>
      <c r="O60" s="63"/>
      <c r="P60" s="63"/>
      <c r="Q60" s="63"/>
      <c r="R60" s="23" t="s">
        <v>33</v>
      </c>
      <c r="S60" s="63"/>
      <c r="T60" s="20"/>
      <c r="U60" s="20"/>
      <c r="V60" s="20"/>
      <c r="W60" s="20"/>
      <c r="X60" s="20"/>
      <c r="Y60" s="20"/>
      <c r="Z60" s="20"/>
      <c r="AA60" s="20"/>
      <c r="AB60" s="37" t="s">
        <v>36</v>
      </c>
      <c r="AC60" s="41"/>
      <c r="AD60" s="41"/>
      <c r="AE60" s="41"/>
      <c r="AF60" s="41"/>
      <c r="AG60" s="41"/>
      <c r="AH60" s="20"/>
      <c r="AI60" s="10"/>
    </row>
    <row r="61" spans="1:41" ht="15.9" customHeight="1" thickBot="1" x14ac:dyDescent="0.25">
      <c r="A61" s="9"/>
      <c r="B61" s="1"/>
      <c r="C61" s="31"/>
      <c r="D61" s="31"/>
      <c r="E61" s="31"/>
      <c r="F61" s="31"/>
      <c r="G61" s="31"/>
      <c r="H61" s="23"/>
      <c r="I61" s="20"/>
      <c r="J61" s="20"/>
      <c r="K61" s="20"/>
      <c r="L61" s="20"/>
      <c r="M61" s="38"/>
      <c r="N61" s="67">
        <v>10</v>
      </c>
      <c r="O61" s="67"/>
      <c r="P61" s="39" t="s">
        <v>37</v>
      </c>
      <c r="Q61" s="63"/>
      <c r="R61" s="109">
        <f>ROUNDDOWN(AB59*0.1,0)</f>
        <v>0</v>
      </c>
      <c r="S61" s="110"/>
      <c r="T61" s="110"/>
      <c r="U61" s="110"/>
      <c r="V61" s="110"/>
      <c r="W61" s="32" t="s">
        <v>4</v>
      </c>
      <c r="X61" s="20"/>
      <c r="Y61" s="20"/>
      <c r="Z61" s="20"/>
      <c r="AA61" s="20"/>
      <c r="AB61" s="101">
        <f>IF(AK59&gt;300000,300000,AK59)</f>
        <v>0</v>
      </c>
      <c r="AC61" s="102"/>
      <c r="AD61" s="102"/>
      <c r="AE61" s="102"/>
      <c r="AF61" s="102"/>
      <c r="AG61" s="103"/>
      <c r="AH61" s="28" t="s">
        <v>4</v>
      </c>
      <c r="AI61" s="10"/>
    </row>
    <row r="62" spans="1:41" x14ac:dyDescent="0.2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3" t="s">
        <v>35</v>
      </c>
      <c r="N62" s="1"/>
      <c r="O62" s="1"/>
      <c r="P62" s="1"/>
      <c r="Q62" s="1"/>
      <c r="R62" s="21" t="s">
        <v>38</v>
      </c>
      <c r="S62" s="1"/>
      <c r="T62" s="1"/>
      <c r="U62" s="1"/>
      <c r="V62" s="1"/>
      <c r="W62" s="1"/>
      <c r="X62" s="1"/>
      <c r="Y62" s="1"/>
      <c r="Z62" s="1"/>
      <c r="AA62" s="60"/>
      <c r="AB62" s="98" t="s">
        <v>40</v>
      </c>
      <c r="AC62" s="99"/>
      <c r="AD62" s="99"/>
      <c r="AE62" s="99"/>
      <c r="AF62" s="99"/>
      <c r="AG62" s="99"/>
      <c r="AH62" s="99"/>
      <c r="AI62" s="56"/>
    </row>
    <row r="63" spans="1:41" ht="13.8" thickBot="1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61"/>
      <c r="AB63" s="100"/>
      <c r="AC63" s="100"/>
      <c r="AD63" s="100"/>
      <c r="AE63" s="100"/>
      <c r="AF63" s="100"/>
      <c r="AG63" s="100"/>
      <c r="AH63" s="100"/>
      <c r="AI63" s="58"/>
    </row>
    <row r="68" spans="28:29" x14ac:dyDescent="0.2">
      <c r="AB68" t="s">
        <v>29</v>
      </c>
    </row>
    <row r="69" spans="28:29" x14ac:dyDescent="0.2">
      <c r="AB69" t="s">
        <v>31</v>
      </c>
    </row>
    <row r="72" spans="28:29" x14ac:dyDescent="0.2">
      <c r="AC72" t="s">
        <v>30</v>
      </c>
    </row>
  </sheetData>
  <mergeCells count="132">
    <mergeCell ref="AB59:AG59"/>
    <mergeCell ref="AK59:AO59"/>
    <mergeCell ref="N61:O61"/>
    <mergeCell ref="R61:V61"/>
    <mergeCell ref="AB61:AG61"/>
    <mergeCell ref="AB62:AH63"/>
    <mergeCell ref="AK54:AO54"/>
    <mergeCell ref="N56:O56"/>
    <mergeCell ref="R56:V56"/>
    <mergeCell ref="AB56:AG56"/>
    <mergeCell ref="AB57:AH57"/>
    <mergeCell ref="B59:G59"/>
    <mergeCell ref="H59:L59"/>
    <mergeCell ref="P59:Q59"/>
    <mergeCell ref="R59:V59"/>
    <mergeCell ref="Z59:AA59"/>
    <mergeCell ref="X49:AC49"/>
    <mergeCell ref="B54:G54"/>
    <mergeCell ref="H54:L54"/>
    <mergeCell ref="P54:Q54"/>
    <mergeCell ref="R54:V54"/>
    <mergeCell ref="Z54:AA54"/>
    <mergeCell ref="AB54:AG54"/>
    <mergeCell ref="S45:U45"/>
    <mergeCell ref="V45:W45"/>
    <mergeCell ref="X45:AB45"/>
    <mergeCell ref="AD45:AG45"/>
    <mergeCell ref="D48:W48"/>
    <mergeCell ref="X48:AB48"/>
    <mergeCell ref="AD48:AG48"/>
    <mergeCell ref="U42:X42"/>
    <mergeCell ref="B44:F44"/>
    <mergeCell ref="K44:O44"/>
    <mergeCell ref="S44:U44"/>
    <mergeCell ref="X44:AE44"/>
    <mergeCell ref="B45:F45"/>
    <mergeCell ref="G45:H45"/>
    <mergeCell ref="I45:J45"/>
    <mergeCell ref="K45:O45"/>
    <mergeCell ref="Q45:R45"/>
    <mergeCell ref="X38:AC38"/>
    <mergeCell ref="B40:N40"/>
    <mergeCell ref="B41:G41"/>
    <mergeCell ref="J41:L41"/>
    <mergeCell ref="O41:V41"/>
    <mergeCell ref="B42:F42"/>
    <mergeCell ref="H42:I42"/>
    <mergeCell ref="J42:L42"/>
    <mergeCell ref="M42:N42"/>
    <mergeCell ref="O42:S42"/>
    <mergeCell ref="S34:U34"/>
    <mergeCell ref="V34:W34"/>
    <mergeCell ref="X34:AB34"/>
    <mergeCell ref="AD34:AG34"/>
    <mergeCell ref="D37:W37"/>
    <mergeCell ref="X37:AB37"/>
    <mergeCell ref="AD37:AG37"/>
    <mergeCell ref="U31:X31"/>
    <mergeCell ref="B33:F33"/>
    <mergeCell ref="K33:O33"/>
    <mergeCell ref="S33:U33"/>
    <mergeCell ref="X33:AE33"/>
    <mergeCell ref="B34:F34"/>
    <mergeCell ref="G34:H34"/>
    <mergeCell ref="I34:J34"/>
    <mergeCell ref="K34:O34"/>
    <mergeCell ref="Q34:R34"/>
    <mergeCell ref="X25:AC25"/>
    <mergeCell ref="B29:N29"/>
    <mergeCell ref="B30:G30"/>
    <mergeCell ref="J30:L30"/>
    <mergeCell ref="O30:V30"/>
    <mergeCell ref="B31:F31"/>
    <mergeCell ref="H31:I31"/>
    <mergeCell ref="J31:L31"/>
    <mergeCell ref="M31:N31"/>
    <mergeCell ref="O31:S31"/>
    <mergeCell ref="S21:U21"/>
    <mergeCell ref="V21:W21"/>
    <mergeCell ref="X21:AB21"/>
    <mergeCell ref="AD21:AG21"/>
    <mergeCell ref="D24:W24"/>
    <mergeCell ref="X24:AB24"/>
    <mergeCell ref="AD24:AG24"/>
    <mergeCell ref="U18:X18"/>
    <mergeCell ref="B20:F20"/>
    <mergeCell ref="K20:O20"/>
    <mergeCell ref="S20:U20"/>
    <mergeCell ref="X20:AE20"/>
    <mergeCell ref="B21:F21"/>
    <mergeCell ref="G21:H21"/>
    <mergeCell ref="I21:J21"/>
    <mergeCell ref="K21:O21"/>
    <mergeCell ref="Q21:R21"/>
    <mergeCell ref="X14:AC14"/>
    <mergeCell ref="B16:N16"/>
    <mergeCell ref="B17:G17"/>
    <mergeCell ref="J17:L17"/>
    <mergeCell ref="O17:V17"/>
    <mergeCell ref="B18:F18"/>
    <mergeCell ref="H18:I18"/>
    <mergeCell ref="J18:L18"/>
    <mergeCell ref="M18:N18"/>
    <mergeCell ref="O18:S18"/>
    <mergeCell ref="V10:W10"/>
    <mergeCell ref="X10:AB10"/>
    <mergeCell ref="AD10:AG10"/>
    <mergeCell ref="D13:W13"/>
    <mergeCell ref="X13:AB13"/>
    <mergeCell ref="AD13:AG13"/>
    <mergeCell ref="B9:F9"/>
    <mergeCell ref="K9:O9"/>
    <mergeCell ref="S9:U9"/>
    <mergeCell ref="X9:AE9"/>
    <mergeCell ref="B10:F10"/>
    <mergeCell ref="G10:H10"/>
    <mergeCell ref="I10:J10"/>
    <mergeCell ref="K10:O10"/>
    <mergeCell ref="Q10:R10"/>
    <mergeCell ref="S10:U10"/>
    <mergeCell ref="B7:F7"/>
    <mergeCell ref="H7:I7"/>
    <mergeCell ref="J7:L7"/>
    <mergeCell ref="M7:N7"/>
    <mergeCell ref="O7:S7"/>
    <mergeCell ref="U7:X7"/>
    <mergeCell ref="M1:W1"/>
    <mergeCell ref="D2:AF3"/>
    <mergeCell ref="B5:N5"/>
    <mergeCell ref="B6:G6"/>
    <mergeCell ref="J6:L6"/>
    <mergeCell ref="O6:V6"/>
  </mergeCells>
  <phoneticPr fontId="2"/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消費税８％</vt:lpstr>
      <vt:lpstr>消費税10％</vt:lpstr>
      <vt:lpstr>'消費税10％'!Print_Area</vt:lpstr>
      <vt:lpstr>'消費税８％'!Print_Area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2019-04-02T07:17:43Z</cp:lastPrinted>
  <dcterms:created xsi:type="dcterms:W3CDTF">2018-10-18T06:41:41Z</dcterms:created>
  <dcterms:modified xsi:type="dcterms:W3CDTF">2019-09-17T02:33:08Z</dcterms:modified>
</cp:coreProperties>
</file>