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0560" windowHeight="9840"/>
  </bookViews>
  <sheets>
    <sheet name="その１" sheetId="1" r:id="rId1"/>
    <sheet name="別紙 除外率" sheetId="3" r:id="rId2"/>
  </sheets>
  <calcPr calcId="145621"/>
</workbook>
</file>

<file path=xl/calcChain.xml><?xml version="1.0" encoding="utf-8"?>
<calcChain xmlns="http://schemas.openxmlformats.org/spreadsheetml/2006/main">
  <c r="D15" i="1" l="1"/>
  <c r="D16" i="1"/>
  <c r="F15" i="1"/>
  <c r="H15" i="1"/>
  <c r="J15" i="1"/>
  <c r="L15" i="1"/>
  <c r="N15" i="1"/>
  <c r="P15" i="1"/>
  <c r="R15" i="1"/>
  <c r="T15" i="1"/>
  <c r="V15" i="1"/>
  <c r="X15" i="1"/>
  <c r="Z15" i="1"/>
  <c r="F16" i="1"/>
  <c r="H16" i="1"/>
  <c r="J16" i="1"/>
  <c r="L16" i="1"/>
  <c r="N16" i="1"/>
  <c r="P16" i="1"/>
  <c r="R16" i="1"/>
  <c r="T16" i="1"/>
  <c r="V16" i="1"/>
  <c r="X16" i="1"/>
  <c r="Z16" i="1"/>
  <c r="Z29" i="1"/>
  <c r="Z30" i="1"/>
  <c r="X29" i="1"/>
  <c r="V29" i="1"/>
  <c r="V30" i="1"/>
  <c r="T29" i="1"/>
  <c r="T32" i="1"/>
  <c r="R29" i="1"/>
  <c r="R30" i="1"/>
  <c r="P29" i="1"/>
  <c r="N29" i="1"/>
  <c r="N32" i="1"/>
  <c r="L29" i="1"/>
  <c r="J29" i="1"/>
  <c r="J30" i="1"/>
  <c r="H29" i="1"/>
  <c r="F29" i="1"/>
  <c r="F32" i="1"/>
  <c r="D29" i="1"/>
  <c r="Z20" i="1"/>
  <c r="Z23" i="1"/>
  <c r="X20" i="1"/>
  <c r="X23" i="1"/>
  <c r="V20" i="1"/>
  <c r="T20" i="1"/>
  <c r="T23" i="1"/>
  <c r="T30" i="1"/>
  <c r="R20" i="1"/>
  <c r="P20" i="1"/>
  <c r="P23" i="1"/>
  <c r="N20" i="1"/>
  <c r="N23" i="1"/>
  <c r="L20" i="1"/>
  <c r="L23" i="1"/>
  <c r="L30" i="1"/>
  <c r="L31" i="1"/>
  <c r="M31" i="1"/>
  <c r="J20" i="1"/>
  <c r="H20" i="1"/>
  <c r="H23" i="1"/>
  <c r="F20" i="1"/>
  <c r="D20" i="1"/>
  <c r="D23" i="1"/>
  <c r="J23" i="1"/>
  <c r="F23" i="1"/>
  <c r="R23" i="1"/>
  <c r="V23" i="1"/>
  <c r="P30" i="1"/>
  <c r="Q30" i="1"/>
  <c r="P32" i="1"/>
  <c r="U30" i="1"/>
  <c r="T31" i="1"/>
  <c r="U31" i="1"/>
  <c r="N30" i="1"/>
  <c r="N31" i="1"/>
  <c r="O31" i="1"/>
  <c r="X32" i="1"/>
  <c r="X30" i="1"/>
  <c r="Y30" i="1"/>
  <c r="M30" i="1"/>
  <c r="L32" i="1"/>
  <c r="L33" i="1"/>
  <c r="M33" i="1"/>
  <c r="P31" i="1"/>
  <c r="Q31" i="1"/>
  <c r="Z32" i="1"/>
  <c r="L34" i="1"/>
  <c r="T33" i="1"/>
  <c r="U33" i="1"/>
  <c r="T34" i="1"/>
  <c r="P34" i="1"/>
  <c r="O30" i="1"/>
  <c r="N34" i="1"/>
  <c r="N33" i="1"/>
  <c r="O33" i="1"/>
  <c r="X33" i="1"/>
  <c r="Y33" i="1"/>
  <c r="P33" i="1"/>
  <c r="Q33" i="1"/>
  <c r="AA30" i="1"/>
  <c r="Z31" i="1"/>
  <c r="AA31" i="1"/>
  <c r="Z33" i="1"/>
  <c r="AA33" i="1"/>
  <c r="X31" i="1"/>
  <c r="Y31" i="1"/>
  <c r="X34" i="1"/>
  <c r="W30" i="1"/>
  <c r="V34" i="1"/>
  <c r="V31" i="1"/>
  <c r="W31" i="1"/>
  <c r="V32" i="1"/>
  <c r="V33" i="1"/>
  <c r="W33" i="1"/>
  <c r="R31" i="1"/>
  <c r="S31" i="1"/>
  <c r="S30" i="1"/>
  <c r="R34" i="1"/>
  <c r="R32" i="1"/>
  <c r="R33" i="1"/>
  <c r="S33" i="1"/>
  <c r="K30" i="1"/>
  <c r="J31" i="1"/>
  <c r="K31" i="1"/>
  <c r="J32" i="1"/>
  <c r="J33" i="1"/>
  <c r="K33" i="1"/>
  <c r="F30" i="1"/>
  <c r="H30" i="1"/>
  <c r="I30" i="1"/>
  <c r="H32" i="1"/>
  <c r="D32" i="1"/>
  <c r="D30" i="1"/>
  <c r="E30" i="1"/>
  <c r="Z34" i="1"/>
  <c r="J34" i="1"/>
  <c r="G30" i="1"/>
  <c r="F31" i="1"/>
  <c r="G31" i="1"/>
  <c r="F33" i="1"/>
  <c r="G33" i="1"/>
  <c r="H31" i="1"/>
  <c r="I31" i="1"/>
  <c r="H33" i="1"/>
  <c r="I33" i="1"/>
  <c r="D33" i="1"/>
  <c r="E33" i="1"/>
  <c r="D31" i="1"/>
  <c r="E31" i="1"/>
  <c r="F34" i="1"/>
  <c r="H34" i="1"/>
  <c r="D34" i="1"/>
</calcChain>
</file>

<file path=xl/sharedStrings.xml><?xml version="1.0" encoding="utf-8"?>
<sst xmlns="http://schemas.openxmlformats.org/spreadsheetml/2006/main" count="85" uniqueCount="63">
  <si>
    <t>除外率設定業種</t>
  </si>
  <si>
    <t>除外率</t>
  </si>
  <si>
    <t>・港湾運送業</t>
  </si>
  <si>
    <t>・林業（狩猟業を除く。）</t>
  </si>
  <si>
    <t>・特殊教育諸学校（専ら視覚障害者に対する教育を行う学校を除く。）</t>
  </si>
  <si>
    <t>・石炭・亜炭鉱業</t>
  </si>
  <si>
    <t>・幼稚園</t>
  </si>
  <si>
    <t>・船員等による船舶運航等の事業</t>
  </si>
  <si>
    <t>・非鉄金属第一次製錬・精製業
・貨物運送取扱業（集配利用運送業を除く。）</t>
    <phoneticPr fontId="2"/>
  </si>
  <si>
    <t>区　　　　分</t>
  </si>
  <si>
    <t>・有機化学工業製品製造業　　・石油製品・石炭製品製造業
・輸送用機械器具製造業（船舶製造・修理業及び船用機関製造業を除く。）</t>
    <phoneticPr fontId="2"/>
  </si>
  <si>
    <t>・その他の運輸に附帯するサービス業（通関業、海運仲立業を除く。）　　・電気業　　・郵便局</t>
    <phoneticPr fontId="2"/>
  </si>
  <si>
    <t>・非鉄金属製造業（非鉄金属第一次製錬精製業を除く。）　　・倉庫業
・船舶製造・修理業、船用機関製造業　　・航空運輸業
・国内電気通信業（電気通信回線設備を設置して行うものに限る。）</t>
    <phoneticPr fontId="2"/>
  </si>
  <si>
    <t>・窯業原料用鉱物鉱業（耐火物・陶磁器・ガラス・セメント原料用に限る。）　　・その他の鉱業
・採石業、砂・砂利・玉石採取業　　・水運業</t>
    <phoneticPr fontId="2"/>
  </si>
  <si>
    <t>・建設業　　・鉄鋼業　　・道路貨物運送業　　・郵便業（信書便事業を含む。）</t>
    <phoneticPr fontId="2"/>
  </si>
  <si>
    <t>・鉄道業　　・医療業　　・高等教育機関</t>
    <phoneticPr fontId="2"/>
  </si>
  <si>
    <t>・金属鉱業　　・児童福祉事業</t>
    <phoneticPr fontId="2"/>
  </si>
  <si>
    <t>・道路旅客運送業　　・小学校</t>
    <phoneticPr fontId="2"/>
  </si>
  <si>
    <t>実雇用率の計算式は次のようになります。</t>
    <rPh sb="0" eb="1">
      <t>ジツ</t>
    </rPh>
    <rPh sb="1" eb="3">
      <t>コヨウ</t>
    </rPh>
    <rPh sb="3" eb="4">
      <t>リツ</t>
    </rPh>
    <rPh sb="5" eb="7">
      <t>ケイサン</t>
    </rPh>
    <rPh sb="7" eb="8">
      <t>シキ</t>
    </rPh>
    <rPh sb="9" eb="10">
      <t>ツギ</t>
    </rPh>
    <phoneticPr fontId="2"/>
  </si>
  <si>
    <t>※「労働者」からは短時間労働者を除いています。</t>
    <rPh sb="2" eb="5">
      <t>ロウドウシャ</t>
    </rPh>
    <rPh sb="9" eb="12">
      <t>タンジカン</t>
    </rPh>
    <rPh sb="12" eb="15">
      <t>ロウドウシャ</t>
    </rPh>
    <rPh sb="16" eb="17">
      <t>ノゾ</t>
    </rPh>
    <phoneticPr fontId="2"/>
  </si>
  <si>
    <r>
      <t>「障がい者である労働者</t>
    </r>
    <r>
      <rPr>
        <b/>
        <sz val="8"/>
        <color indexed="12"/>
        <rFont val="ＭＳ Ｐ明朝"/>
        <family val="1"/>
        <charset val="128"/>
      </rPr>
      <t>※</t>
    </r>
    <r>
      <rPr>
        <sz val="11"/>
        <color indexed="8"/>
        <rFont val="ＭＳ Ｐゴシック"/>
        <family val="3"/>
        <charset val="128"/>
      </rPr>
      <t>の数」＋「障がい者である短時間労働者の数×０．５」</t>
    </r>
    <rPh sb="1" eb="2">
      <t>ショウ</t>
    </rPh>
    <rPh sb="4" eb="5">
      <t>シャ</t>
    </rPh>
    <rPh sb="8" eb="11">
      <t>ロウドウシャ</t>
    </rPh>
    <rPh sb="13" eb="14">
      <t>カズ</t>
    </rPh>
    <rPh sb="17" eb="18">
      <t>ショウ</t>
    </rPh>
    <rPh sb="20" eb="21">
      <t>シャ</t>
    </rPh>
    <rPh sb="24" eb="27">
      <t>タンジカン</t>
    </rPh>
    <rPh sb="27" eb="30">
      <t>ロウドウシャ</t>
    </rPh>
    <rPh sb="31" eb="32">
      <t>カズ</t>
    </rPh>
    <phoneticPr fontId="2"/>
  </si>
  <si>
    <r>
      <t>「労働者</t>
    </r>
    <r>
      <rPr>
        <b/>
        <sz val="8"/>
        <color indexed="12"/>
        <rFont val="ＭＳ Ｐ明朝"/>
        <family val="1"/>
        <charset val="128"/>
      </rPr>
      <t>※</t>
    </r>
    <r>
      <rPr>
        <sz val="11"/>
        <color indexed="8"/>
        <rFont val="ＭＳ Ｐゴシック"/>
        <family val="3"/>
        <charset val="128"/>
      </rPr>
      <t>の数」＋「短時間労働者の数」</t>
    </r>
    <rPh sb="1" eb="4">
      <t>ロウドウシャ</t>
    </rPh>
    <rPh sb="6" eb="7">
      <t>カズ</t>
    </rPh>
    <rPh sb="10" eb="13">
      <t>タンジカン</t>
    </rPh>
    <rPh sb="13" eb="16">
      <t>ロウドウシャ</t>
    </rPh>
    <rPh sb="17" eb="18">
      <t>カズ</t>
    </rPh>
    <phoneticPr fontId="2"/>
  </si>
  <si>
    <t>記載上の注意</t>
    <phoneticPr fontId="2"/>
  </si>
  <si>
    <r>
      <t>端数があるときは、その端数を切り捨てた数</t>
    </r>
    <r>
      <rPr>
        <sz val="11"/>
        <color indexed="8"/>
        <rFont val="ＭＳ Ｐゴシック"/>
        <family val="3"/>
        <charset val="128"/>
      </rPr>
      <t>）を記入すること。</t>
    </r>
    <phoneticPr fontId="2"/>
  </si>
  <si>
    <t>入力すること。</t>
    <phoneticPr fontId="2"/>
  </si>
  <si>
    <r>
      <t>業種に該当する場合においてのみ</t>
    </r>
    <r>
      <rPr>
        <sz val="11"/>
        <color indexed="8"/>
        <rFont val="ＭＳ Ｐゴシック"/>
        <family val="3"/>
        <charset val="128"/>
      </rPr>
      <t>、当該主たる事業の内容を具体的に記載する</t>
    </r>
    <phoneticPr fontId="2"/>
  </si>
  <si>
    <t>こと。</t>
    <phoneticPr fontId="2"/>
  </si>
  <si>
    <t>　</t>
    <phoneticPr fontId="2"/>
  </si>
  <si>
    <t>チェック</t>
    <phoneticPr fontId="2"/>
  </si>
  <si>
    <r>
      <t>電子データ（エクセル表）に入力する際は、</t>
    </r>
    <r>
      <rPr>
        <sz val="11"/>
        <color indexed="49"/>
        <rFont val="ＭＳ Ｐゴシック"/>
        <family val="3"/>
        <charset val="128"/>
      </rPr>
      <t>水色</t>
    </r>
    <r>
      <rPr>
        <sz val="11"/>
        <color indexed="8"/>
        <rFont val="ＭＳ Ｐゴシック"/>
        <family val="3"/>
        <charset val="128"/>
      </rPr>
      <t>の網掛けの部分の該当箇所のみ</t>
    </r>
    <rPh sb="0" eb="2">
      <t>デンシ</t>
    </rPh>
    <rPh sb="10" eb="11">
      <t>ヒョウ</t>
    </rPh>
    <rPh sb="13" eb="15">
      <t>ニュウリョク</t>
    </rPh>
    <rPh sb="17" eb="18">
      <t>サイ</t>
    </rPh>
    <rPh sb="20" eb="22">
      <t>ミズイロ</t>
    </rPh>
    <rPh sb="23" eb="25">
      <t>アミカ</t>
    </rPh>
    <rPh sb="27" eb="29">
      <t>ブブン</t>
    </rPh>
    <rPh sb="30" eb="32">
      <t>ガイトウ</t>
    </rPh>
    <rPh sb="32" eb="34">
      <t>カショ</t>
    </rPh>
    <phoneticPr fontId="2"/>
  </si>
  <si>
    <t>市内の事業所数（参考）</t>
    <rPh sb="8" eb="10">
      <t>サンコウ</t>
    </rPh>
    <phoneticPr fontId="2"/>
  </si>
  <si>
    <t>年　月</t>
    <rPh sb="0" eb="1">
      <t>ネン</t>
    </rPh>
    <rPh sb="2" eb="3">
      <t>ツキ</t>
    </rPh>
    <phoneticPr fontId="2"/>
  </si>
  <si>
    <t>3 事業の内容</t>
    <phoneticPr fontId="2"/>
  </si>
  <si>
    <r>
      <t>4 除外率</t>
    </r>
    <r>
      <rPr>
        <sz val="9"/>
        <color indexed="8"/>
        <rFont val="ＭＳ Ｐゴシック"/>
        <family val="3"/>
        <charset val="128"/>
      </rPr>
      <t>（別紙「除外率」参照）</t>
    </r>
    <rPh sb="6" eb="8">
      <t>ベッシ</t>
    </rPh>
    <rPh sb="9" eb="11">
      <t>ジョガイ</t>
    </rPh>
    <rPh sb="11" eb="12">
      <t>リツ</t>
    </rPh>
    <rPh sb="13" eb="15">
      <t>サンショウ</t>
    </rPh>
    <phoneticPr fontId="2"/>
  </si>
  <si>
    <t>5 常用雇用労働者の総数</t>
    <phoneticPr fontId="2"/>
  </si>
  <si>
    <t>6 短時間労働者（20時間以上30時間未満）の総数</t>
    <rPh sb="2" eb="5">
      <t>タンジカン</t>
    </rPh>
    <rPh sb="5" eb="7">
      <t>ロウドウ</t>
    </rPh>
    <rPh sb="11" eb="13">
      <t>ジカン</t>
    </rPh>
    <rPh sb="13" eb="15">
      <t>イジョウ</t>
    </rPh>
    <rPh sb="17" eb="19">
      <t>ジカン</t>
    </rPh>
    <rPh sb="19" eb="21">
      <t>ミマン</t>
    </rPh>
    <phoneticPr fontId="2"/>
  </si>
  <si>
    <r>
      <t>7 除外数 （（5+</t>
    </r>
    <r>
      <rPr>
        <u/>
        <sz val="9"/>
        <color indexed="8"/>
        <rFont val="ＭＳ Ｐ明朝"/>
        <family val="1"/>
        <charset val="128"/>
      </rPr>
      <t>6*0.5</t>
    </r>
    <r>
      <rPr>
        <sz val="9"/>
        <color indexed="8"/>
        <rFont val="ＭＳ Ｐ明朝"/>
        <family val="1"/>
        <charset val="128"/>
      </rPr>
      <t>）*4）</t>
    </r>
    <r>
      <rPr>
        <sz val="9"/>
        <color indexed="8"/>
        <rFont val="ＭＳ Ｐゴシック"/>
        <family val="3"/>
        <charset val="128"/>
      </rPr>
      <t>小数点以下切捨て</t>
    </r>
    <rPh sb="2" eb="4">
      <t>ジョガイ</t>
    </rPh>
    <rPh sb="4" eb="5">
      <t>スウ</t>
    </rPh>
    <rPh sb="19" eb="22">
      <t>ショウスウテン</t>
    </rPh>
    <rPh sb="22" eb="24">
      <t>イカ</t>
    </rPh>
    <rPh sb="24" eb="26">
      <t>キリス</t>
    </rPh>
    <phoneticPr fontId="2"/>
  </si>
  <si>
    <t>常用雇用障がい者数　計　(3)+(6)+(7)</t>
    <rPh sb="0" eb="2">
      <t>ジョウヨウ</t>
    </rPh>
    <rPh sb="2" eb="4">
      <t>コヨウ</t>
    </rPh>
    <rPh sb="4" eb="5">
      <t>ショウ</t>
    </rPh>
    <rPh sb="7" eb="8">
      <t>シャ</t>
    </rPh>
    <rPh sb="8" eb="9">
      <t>スウ</t>
    </rPh>
    <rPh sb="10" eb="11">
      <t>ケイ</t>
    </rPh>
    <phoneticPr fontId="2"/>
  </si>
  <si>
    <r>
      <t>３欄には、当該事業所の主たる事業の種類が</t>
    </r>
    <r>
      <rPr>
        <u/>
        <sz val="11"/>
        <color indexed="8"/>
        <rFont val="ＭＳ Ｐゴシック"/>
        <family val="3"/>
        <charset val="128"/>
      </rPr>
      <t>別紙の「除外率設定業種欄」に掲げる</t>
    </r>
    <rPh sb="20" eb="22">
      <t>ベッシ</t>
    </rPh>
    <phoneticPr fontId="2"/>
  </si>
  <si>
    <t>４欄には、３欄に記載した事業の種類に係る除外率を記入すること。</t>
    <phoneticPr fontId="2"/>
  </si>
  <si>
    <r>
      <t>７欄には、５欄と６欄の合計の数に４の除外率を乗じて得た数（</t>
    </r>
    <r>
      <rPr>
        <u/>
        <sz val="11"/>
        <color indexed="8"/>
        <rFont val="ＭＳ Ｐゴシック"/>
        <family val="3"/>
        <charset val="128"/>
      </rPr>
      <t>その数に1人未満の</t>
    </r>
    <rPh sb="9" eb="10">
      <t>ラン</t>
    </rPh>
    <rPh sb="11" eb="13">
      <t>ゴウケイ</t>
    </rPh>
    <phoneticPr fontId="2"/>
  </si>
  <si>
    <r>
      <t>8 認定を受けようとする事業所において法定雇用障がい者数の算定基礎となる労働者数(参考数値）</t>
    </r>
    <r>
      <rPr>
        <sz val="9"/>
        <rFont val="ＭＳ Ｐ明朝"/>
        <family val="1"/>
        <charset val="128"/>
      </rPr>
      <t>(5+</t>
    </r>
    <r>
      <rPr>
        <u/>
        <sz val="9"/>
        <rFont val="ＭＳ Ｐ明朝"/>
        <family val="1"/>
        <charset val="128"/>
      </rPr>
      <t>6*0.5</t>
    </r>
    <r>
      <rPr>
        <sz val="9"/>
        <rFont val="ＭＳ Ｐ明朝"/>
        <family val="1"/>
        <charset val="128"/>
      </rPr>
      <t>)-7</t>
    </r>
    <rPh sb="2" eb="4">
      <t>ニンテイ</t>
    </rPh>
    <rPh sb="5" eb="6">
      <t>ウ</t>
    </rPh>
    <rPh sb="12" eb="15">
      <t>ジギョウショ</t>
    </rPh>
    <rPh sb="19" eb="21">
      <t>ホウテイ</t>
    </rPh>
    <rPh sb="41" eb="43">
      <t>サンコウ</t>
    </rPh>
    <rPh sb="43" eb="45">
      <t>スウチ</t>
    </rPh>
    <phoneticPr fontId="2"/>
  </si>
  <si>
    <t xml:space="preserve">障害者雇用状況計算書 </t>
    <rPh sb="0" eb="3">
      <t>ショウガイシャ</t>
    </rPh>
    <rPh sb="3" eb="5">
      <t>コヨウ</t>
    </rPh>
    <rPh sb="5" eb="7">
      <t>ジョウキョウ</t>
    </rPh>
    <rPh sb="7" eb="10">
      <t>ケイサンショ</t>
    </rPh>
    <phoneticPr fontId="2"/>
  </si>
  <si>
    <t>登録を希望する事業所の所在地</t>
    <rPh sb="0" eb="2">
      <t>トウロク</t>
    </rPh>
    <rPh sb="3" eb="5">
      <t>キボウ</t>
    </rPh>
    <rPh sb="7" eb="10">
      <t>ジギョウショ</t>
    </rPh>
    <rPh sb="11" eb="14">
      <t>ショザイチ</t>
    </rPh>
    <phoneticPr fontId="2"/>
  </si>
  <si>
    <t>登録を希望する事業所の名称</t>
    <rPh sb="0" eb="2">
      <t>トウロク</t>
    </rPh>
    <rPh sb="3" eb="5">
      <t>キボウ</t>
    </rPh>
    <rPh sb="7" eb="10">
      <t>ジギョウショ</t>
    </rPh>
    <rPh sb="11" eb="13">
      <t>メイショウ</t>
    </rPh>
    <phoneticPr fontId="2"/>
  </si>
  <si>
    <t>1 登録を希望する市内事業所の名称</t>
    <rPh sb="2" eb="4">
      <t>トウロク</t>
    </rPh>
    <rPh sb="5" eb="7">
      <t>キボウ</t>
    </rPh>
    <phoneticPr fontId="2"/>
  </si>
  <si>
    <t>2 登録を希望する市内事業所の所在地</t>
    <rPh sb="2" eb="4">
      <t>トウロク</t>
    </rPh>
    <rPh sb="5" eb="7">
      <t>キボウ</t>
    </rPh>
    <phoneticPr fontId="2"/>
  </si>
  <si>
    <r>
      <t xml:space="preserve">9 </t>
    </r>
    <r>
      <rPr>
        <u/>
        <sz val="9"/>
        <color indexed="8"/>
        <rFont val="ＭＳ Ｐ明朝"/>
        <family val="1"/>
        <charset val="128"/>
      </rPr>
      <t>常用雇用</t>
    </r>
    <r>
      <rPr>
        <sz val="9"/>
        <color indexed="8"/>
        <rFont val="ＭＳ Ｐ明朝"/>
        <family val="1"/>
        <charset val="128"/>
      </rPr>
      <t>身体障害者の数、知的障がい者及び精神障がい者の数</t>
    </r>
    <rPh sb="9" eb="10">
      <t>ガイ</t>
    </rPh>
    <rPh sb="20" eb="21">
      <t>オヨ</t>
    </rPh>
    <rPh sb="22" eb="24">
      <t>セイシン</t>
    </rPh>
    <rPh sb="24" eb="25">
      <t>ショウ</t>
    </rPh>
    <rPh sb="27" eb="28">
      <t>シャ</t>
    </rPh>
    <phoneticPr fontId="2"/>
  </si>
  <si>
    <t>(1)　重度身体障害者の数</t>
    <rPh sb="8" eb="10">
      <t>ショウガイ</t>
    </rPh>
    <phoneticPr fontId="2"/>
  </si>
  <si>
    <t>(2)　重度以外の身体障害者の数</t>
    <rPh sb="11" eb="13">
      <t>ショウガイ</t>
    </rPh>
    <rPh sb="13" eb="14">
      <t>シャ</t>
    </rPh>
    <phoneticPr fontId="2"/>
  </si>
  <si>
    <t>(3)　身体障害者の数　(1)＋(2)</t>
    <rPh sb="6" eb="8">
      <t>ショウガイ</t>
    </rPh>
    <phoneticPr fontId="2"/>
  </si>
  <si>
    <t>(4)　知的障害者の数　</t>
    <rPh sb="6" eb="8">
      <t>ショウガイ</t>
    </rPh>
    <rPh sb="10" eb="11">
      <t>カズ</t>
    </rPh>
    <phoneticPr fontId="2"/>
  </si>
  <si>
    <t>(5)　精神障害者の数</t>
    <rPh sb="4" eb="6">
      <t>セイシン</t>
    </rPh>
    <rPh sb="6" eb="8">
      <t>ショウガイ</t>
    </rPh>
    <phoneticPr fontId="2"/>
  </si>
  <si>
    <t>10 短時間労働身体障害者の数、知的障害者の数及び精神障害者の数</t>
    <rPh sb="3" eb="6">
      <t>タンジカン</t>
    </rPh>
    <rPh sb="6" eb="8">
      <t>ロウドウ</t>
    </rPh>
    <rPh sb="10" eb="12">
      <t>ショウガイ</t>
    </rPh>
    <rPh sb="18" eb="20">
      <t>ショウガイ</t>
    </rPh>
    <rPh sb="23" eb="24">
      <t>オヨ</t>
    </rPh>
    <rPh sb="25" eb="27">
      <t>セイシン</t>
    </rPh>
    <rPh sb="27" eb="29">
      <t>ショウガイ</t>
    </rPh>
    <rPh sb="29" eb="30">
      <t>シャ</t>
    </rPh>
    <rPh sb="31" eb="32">
      <t>カズ</t>
    </rPh>
    <phoneticPr fontId="2"/>
  </si>
  <si>
    <t>　（1）' 重度身体障害者である短時間労働者の数</t>
    <rPh sb="6" eb="8">
      <t>ジュウド</t>
    </rPh>
    <rPh sb="10" eb="12">
      <t>ショウガイ</t>
    </rPh>
    <phoneticPr fontId="2"/>
  </si>
  <si>
    <t>　（2）' 重度以外の身体障害者である短時間労働者の数</t>
    <rPh sb="6" eb="8">
      <t>ジュウド</t>
    </rPh>
    <rPh sb="8" eb="10">
      <t>イガイ</t>
    </rPh>
    <rPh sb="13" eb="15">
      <t>ショウガイ</t>
    </rPh>
    <phoneticPr fontId="2"/>
  </si>
  <si>
    <t>　（3）' 知的障害者である短時間労働者の数</t>
    <rPh sb="8" eb="10">
      <t>ショウガイ</t>
    </rPh>
    <phoneticPr fontId="2"/>
  </si>
  <si>
    <t>　（4）'精神障害者である短時間労働者の数</t>
    <rPh sb="7" eb="9">
      <t>ショウガイ</t>
    </rPh>
    <phoneticPr fontId="2"/>
  </si>
  <si>
    <t>短時間労働障害者数　計
 ｛ (1)'+(2)'+(3)'+(4)'｝*0.5</t>
    <rPh sb="0" eb="3">
      <t>タンジカン</t>
    </rPh>
    <rPh sb="3" eb="5">
      <t>ロウドウ</t>
    </rPh>
    <rPh sb="5" eb="7">
      <t>ショウガイ</t>
    </rPh>
    <rPh sb="7" eb="8">
      <t>シャ</t>
    </rPh>
    <rPh sb="8" eb="9">
      <t>スウ</t>
    </rPh>
    <rPh sb="10" eb="11">
      <t>ケイ</t>
    </rPh>
    <phoneticPr fontId="2"/>
  </si>
  <si>
    <t>11　障害者である労働者数　計　（9＋10）　</t>
    <rPh sb="3" eb="5">
      <t>ショウガイ</t>
    </rPh>
    <rPh sb="5" eb="6">
      <t>シャ</t>
    </rPh>
    <rPh sb="9" eb="12">
      <t>ロウドウシャ</t>
    </rPh>
    <rPh sb="12" eb="13">
      <t>スウ</t>
    </rPh>
    <phoneticPr fontId="2"/>
  </si>
  <si>
    <t>労働者数に占める障害者数の割合（11／8）</t>
    <rPh sb="0" eb="3">
      <t>ロウドウシャ</t>
    </rPh>
    <rPh sb="3" eb="4">
      <t>スウ</t>
    </rPh>
    <rPh sb="5" eb="6">
      <t>シ</t>
    </rPh>
    <rPh sb="8" eb="10">
      <t>ショウガイ</t>
    </rPh>
    <rPh sb="10" eb="11">
      <t>シャ</t>
    </rPh>
    <rPh sb="11" eb="12">
      <t>スウ</t>
    </rPh>
    <rPh sb="13" eb="15">
      <t>ワリアイ</t>
    </rPh>
    <phoneticPr fontId="2"/>
  </si>
  <si>
    <t>12　障害者である労働者のうち重度身体障害者、知的障害者又は精神障害者である者の数
　｛ 9－（2） ｝＋｛ 10－（2）'*0.5 ｝</t>
    <rPh sb="3" eb="5">
      <t>ショウガイ</t>
    </rPh>
    <rPh sb="5" eb="6">
      <t>シャ</t>
    </rPh>
    <rPh sb="9" eb="12">
      <t>ロウドウシャ</t>
    </rPh>
    <rPh sb="15" eb="17">
      <t>ジュウド</t>
    </rPh>
    <rPh sb="17" eb="19">
      <t>シンタイ</t>
    </rPh>
    <rPh sb="19" eb="22">
      <t>ショウガイシャ</t>
    </rPh>
    <rPh sb="21" eb="22">
      <t>シャ</t>
    </rPh>
    <rPh sb="23" eb="25">
      <t>チテキ</t>
    </rPh>
    <rPh sb="25" eb="27">
      <t>ショウガイ</t>
    </rPh>
    <rPh sb="27" eb="28">
      <t>シャ</t>
    </rPh>
    <rPh sb="28" eb="29">
      <t>マタ</t>
    </rPh>
    <rPh sb="30" eb="32">
      <t>セイシン</t>
    </rPh>
    <rPh sb="32" eb="34">
      <t>ショウガイ</t>
    </rPh>
    <rPh sb="34" eb="35">
      <t>シャ</t>
    </rPh>
    <rPh sb="38" eb="39">
      <t>モノ</t>
    </rPh>
    <rPh sb="40" eb="41">
      <t>カズ</t>
    </rPh>
    <phoneticPr fontId="2"/>
  </si>
  <si>
    <t>障害者数に占める重度身体・知的・精神障害者数の割合
（12／11）</t>
    <rPh sb="0" eb="2">
      <t>ショウガイ</t>
    </rPh>
    <rPh sb="2" eb="3">
      <t>シャ</t>
    </rPh>
    <rPh sb="3" eb="4">
      <t>スウ</t>
    </rPh>
    <rPh sb="5" eb="6">
      <t>シ</t>
    </rPh>
    <rPh sb="8" eb="10">
      <t>ジュウド</t>
    </rPh>
    <rPh sb="10" eb="12">
      <t>シンタイ</t>
    </rPh>
    <rPh sb="13" eb="15">
      <t>チテキ</t>
    </rPh>
    <rPh sb="16" eb="18">
      <t>セイシン</t>
    </rPh>
    <rPh sb="18" eb="20">
      <t>ショウガイ</t>
    </rPh>
    <rPh sb="20" eb="21">
      <t>シャ</t>
    </rPh>
    <rPh sb="21" eb="22">
      <t>スウ</t>
    </rPh>
    <rPh sb="23" eb="25">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</si>
</sst>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人&quot;"/>
    <numFmt numFmtId="177" formatCode="#%"/>
    <numFmt numFmtId="178" formatCode="##,##0.0&quot;人&quot;"/>
  </numFmts>
  <fonts count="2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明朝"/>
      <family val="1"/>
      <charset val="128"/>
    </font>
    <font>
      <b/>
      <sz val="11"/>
      <color indexed="8"/>
      <name val="ＭＳ ゴシック"/>
      <family val="3"/>
      <charset val="128"/>
    </font>
    <font>
      <u/>
      <sz val="11"/>
      <color indexed="8"/>
      <name val="ＭＳ Ｐゴシック"/>
      <family val="3"/>
      <charset val="128"/>
    </font>
    <font>
      <b/>
      <sz val="10"/>
      <color indexed="12"/>
      <name val="ＭＳ Ｐ明朝"/>
      <family val="1"/>
      <charset val="128"/>
    </font>
    <font>
      <b/>
      <sz val="8"/>
      <color indexed="12"/>
      <name val="ＭＳ Ｐ明朝"/>
      <family val="1"/>
      <charset val="128"/>
    </font>
    <font>
      <sz val="9"/>
      <color indexed="8"/>
      <name val="ＭＳ Ｐゴシック"/>
      <family val="3"/>
      <charset val="128"/>
    </font>
    <font>
      <sz val="11"/>
      <color indexed="49"/>
      <name val="ＭＳ Ｐゴシック"/>
      <family val="3"/>
      <charset val="128"/>
    </font>
    <font>
      <sz val="9"/>
      <name val="ＭＳ 明朝"/>
      <family val="1"/>
      <charset val="128"/>
    </font>
    <font>
      <sz val="9"/>
      <name val="ＭＳ Ｐ明朝"/>
      <family val="1"/>
      <charset val="128"/>
    </font>
    <font>
      <sz val="9"/>
      <color indexed="8"/>
      <name val="ＭＳ Ｐ明朝"/>
      <family val="1"/>
      <charset val="128"/>
    </font>
    <font>
      <u/>
      <sz val="9"/>
      <color indexed="8"/>
      <name val="ＭＳ Ｐ明朝"/>
      <family val="1"/>
      <charset val="128"/>
    </font>
    <font>
      <b/>
      <sz val="9"/>
      <name val="ＭＳ Ｐ明朝"/>
      <family val="1"/>
      <charset val="128"/>
    </font>
    <font>
      <u/>
      <sz val="9"/>
      <name val="ＭＳ Ｐ明朝"/>
      <family val="1"/>
      <charset val="128"/>
    </font>
    <font>
      <b/>
      <sz val="9"/>
      <color indexed="8"/>
      <name val="ＭＳ Ｐ明朝"/>
      <family val="1"/>
      <charset val="128"/>
    </font>
    <font>
      <b/>
      <sz val="14"/>
      <color indexed="8"/>
      <name val="ＭＳ Ｐ明朝"/>
      <family val="1"/>
      <charset val="128"/>
    </font>
    <font>
      <sz val="9"/>
      <color theme="1"/>
      <name val="ＭＳ Ｐゴシック"/>
      <family val="3"/>
      <charset val="128"/>
      <scheme val="minor"/>
    </font>
  </fonts>
  <fills count="5">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0" fillId="0" borderId="1" xfId="0" applyBorder="1">
      <alignmen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9" fontId="0" fillId="0" borderId="3" xfId="0" applyNumberFormat="1" applyBorder="1" applyAlignment="1">
      <alignment horizontal="center" vertical="center"/>
    </xf>
    <xf numFmtId="9" fontId="0" fillId="0" borderId="1" xfId="0" applyNumberFormat="1" applyBorder="1" applyAlignment="1">
      <alignment horizontal="center" vertical="center"/>
    </xf>
    <xf numFmtId="0" fontId="3" fillId="2" borderId="4" xfId="0" applyFont="1" applyFill="1" applyBorder="1" applyAlignment="1">
      <alignment horizontal="center" vertical="center"/>
    </xf>
    <xf numFmtId="0" fontId="4" fillId="0" borderId="0" xfId="0" applyFont="1" applyAlignment="1">
      <alignment horizontal="justify" vertical="center"/>
    </xf>
    <xf numFmtId="0" fontId="5" fillId="0" borderId="0" xfId="0" applyFo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1" fillId="0" borderId="9" xfId="0" applyFont="1" applyBorder="1">
      <alignment vertical="center"/>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8" xfId="0" applyFont="1" applyBorder="1">
      <alignment vertical="center"/>
    </xf>
    <xf numFmtId="0" fontId="7" fillId="0" borderId="0"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1" fillId="0" borderId="0" xfId="0" applyFont="1">
      <alignment vertical="center"/>
    </xf>
    <xf numFmtId="0" fontId="13" fillId="0" borderId="0" xfId="0" applyFont="1" applyFill="1">
      <alignment vertical="center"/>
    </xf>
    <xf numFmtId="0" fontId="13" fillId="0" borderId="0" xfId="0" applyFont="1">
      <alignment vertical="center"/>
    </xf>
    <xf numFmtId="0" fontId="19" fillId="0" borderId="0" xfId="0" applyFont="1">
      <alignment vertical="center"/>
    </xf>
    <xf numFmtId="0" fontId="13" fillId="0" borderId="0" xfId="0" applyFont="1" applyAlignment="1">
      <alignment horizontal="center" vertical="center"/>
    </xf>
    <xf numFmtId="0" fontId="13" fillId="0" borderId="0" xfId="0" applyFont="1" applyAlignment="1">
      <alignment horizontal="justify" vertical="center"/>
    </xf>
    <xf numFmtId="0" fontId="13" fillId="0" borderId="0" xfId="0" applyFont="1" applyFill="1" applyAlignment="1">
      <alignment vertical="center"/>
    </xf>
    <xf numFmtId="0" fontId="13" fillId="0" borderId="13" xfId="0" applyFont="1" applyFill="1" applyBorder="1" applyAlignment="1">
      <alignment horizontal="center" vertical="center" wrapText="1"/>
    </xf>
    <xf numFmtId="49" fontId="9" fillId="3" borderId="14" xfId="0" applyNumberFormat="1" applyFont="1" applyFill="1" applyBorder="1" applyAlignment="1">
      <alignment horizontal="left" vertical="center" shrinkToFit="1"/>
    </xf>
    <xf numFmtId="49" fontId="9" fillId="3" borderId="15" xfId="0" applyNumberFormat="1" applyFont="1" applyFill="1" applyBorder="1" applyAlignment="1">
      <alignment horizontal="left" vertical="center" shrinkToFit="1"/>
    </xf>
    <xf numFmtId="49" fontId="9" fillId="3" borderId="15" xfId="0" applyNumberFormat="1" applyFont="1" applyFill="1" applyBorder="1" applyAlignment="1">
      <alignment horizontal="left" vertical="center" wrapText="1"/>
    </xf>
    <xf numFmtId="177" fontId="9" fillId="3" borderId="16" xfId="0" applyNumberFormat="1" applyFont="1" applyFill="1" applyBorder="1" applyAlignment="1">
      <alignment horizontal="right" vertical="center" wrapText="1"/>
    </xf>
    <xf numFmtId="176" fontId="9" fillId="3" borderId="17" xfId="0" applyNumberFormat="1" applyFont="1" applyFill="1" applyBorder="1" applyAlignment="1">
      <alignment horizontal="right" vertical="center" wrapText="1"/>
    </xf>
    <xf numFmtId="176" fontId="9" fillId="3" borderId="18" xfId="0" applyNumberFormat="1" applyFont="1" applyFill="1" applyBorder="1" applyAlignment="1">
      <alignment horizontal="right" vertical="center" wrapText="1"/>
    </xf>
    <xf numFmtId="176" fontId="9" fillId="3" borderId="19" xfId="0" applyNumberFormat="1" applyFont="1" applyFill="1" applyBorder="1" applyAlignment="1">
      <alignment horizontal="right" vertical="center" wrapText="1"/>
    </xf>
    <xf numFmtId="178" fontId="15" fillId="4" borderId="20" xfId="0" applyNumberFormat="1" applyFont="1" applyFill="1" applyBorder="1" applyAlignment="1">
      <alignment horizontal="right" vertical="center" wrapText="1"/>
    </xf>
    <xf numFmtId="0" fontId="13" fillId="0" borderId="21" xfId="0"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176" fontId="9" fillId="3" borderId="22" xfId="0" applyNumberFormat="1" applyFont="1" applyFill="1" applyBorder="1" applyAlignment="1">
      <alignment horizontal="right" vertical="center" wrapText="1"/>
    </xf>
    <xf numFmtId="0" fontId="12" fillId="0" borderId="1" xfId="0" applyFont="1" applyFill="1" applyBorder="1" applyAlignment="1">
      <alignment horizontal="left" vertical="center" wrapText="1" indent="1"/>
    </xf>
    <xf numFmtId="176" fontId="13" fillId="0" borderId="19" xfId="0" applyNumberFormat="1" applyFont="1" applyFill="1" applyBorder="1" applyAlignment="1">
      <alignment horizontal="right" vertical="center" wrapText="1"/>
    </xf>
    <xf numFmtId="0" fontId="13" fillId="0" borderId="23" xfId="0" applyFont="1" applyFill="1" applyBorder="1" applyAlignment="1">
      <alignment horizontal="justify" vertical="center" wrapText="1"/>
    </xf>
    <xf numFmtId="0" fontId="13" fillId="0" borderId="1" xfId="0" applyFont="1" applyFill="1" applyBorder="1" applyAlignment="1">
      <alignment horizontal="left" vertical="center" wrapText="1" indent="1"/>
    </xf>
    <xf numFmtId="0" fontId="13" fillId="0" borderId="24" xfId="0" applyFont="1" applyFill="1" applyBorder="1" applyAlignment="1">
      <alignment horizontal="justify" vertical="center" wrapText="1"/>
    </xf>
    <xf numFmtId="0" fontId="13" fillId="0" borderId="25" xfId="0" applyFont="1" applyFill="1" applyBorder="1" applyAlignment="1">
      <alignment vertical="center" wrapText="1"/>
    </xf>
    <xf numFmtId="0" fontId="13" fillId="0" borderId="26" xfId="0" applyFont="1" applyFill="1" applyBorder="1" applyAlignment="1">
      <alignment vertical="center" wrapText="1"/>
    </xf>
    <xf numFmtId="0" fontId="12" fillId="0" borderId="2" xfId="0" applyFont="1" applyFill="1" applyBorder="1" applyAlignment="1">
      <alignment vertical="center" wrapText="1"/>
    </xf>
    <xf numFmtId="176" fontId="9" fillId="3" borderId="27" xfId="0" applyNumberFormat="1" applyFont="1" applyFill="1" applyBorder="1" applyAlignment="1">
      <alignment horizontal="right" vertical="center" wrapText="1"/>
    </xf>
    <xf numFmtId="0" fontId="12" fillId="0" borderId="28" xfId="0" applyFont="1" applyFill="1" applyBorder="1" applyAlignment="1">
      <alignment vertical="center" wrapText="1"/>
    </xf>
    <xf numFmtId="176" fontId="9" fillId="3" borderId="15" xfId="0" applyNumberFormat="1" applyFont="1" applyFill="1" applyBorder="1" applyAlignment="1">
      <alignment horizontal="right" vertical="center" wrapText="1"/>
    </xf>
    <xf numFmtId="176" fontId="9" fillId="3" borderId="29" xfId="0" applyNumberFormat="1" applyFont="1" applyFill="1" applyBorder="1" applyAlignment="1">
      <alignment horizontal="right" vertical="center" wrapText="1"/>
    </xf>
    <xf numFmtId="0" fontId="12" fillId="0" borderId="30" xfId="0" applyFont="1" applyFill="1" applyBorder="1" applyAlignment="1">
      <alignment vertical="center" wrapText="1"/>
    </xf>
    <xf numFmtId="0" fontId="13" fillId="0" borderId="24" xfId="0" applyFont="1" applyFill="1" applyBorder="1" applyAlignment="1">
      <alignment vertical="center" wrapText="1"/>
    </xf>
    <xf numFmtId="0" fontId="12" fillId="0" borderId="25" xfId="0" applyFont="1" applyFill="1" applyBorder="1" applyAlignment="1">
      <alignment vertical="center" wrapText="1"/>
    </xf>
    <xf numFmtId="178" fontId="13" fillId="0" borderId="27" xfId="0" applyNumberFormat="1" applyFont="1" applyFill="1" applyBorder="1" applyAlignment="1">
      <alignment horizontal="right" vertical="center" wrapText="1"/>
    </xf>
    <xf numFmtId="0" fontId="19" fillId="0" borderId="0" xfId="0" applyFont="1" applyAlignment="1">
      <alignment horizontal="center" vertical="center"/>
    </xf>
    <xf numFmtId="178" fontId="17" fillId="4" borderId="19" xfId="0" applyNumberFormat="1" applyFont="1" applyFill="1" applyBorder="1" applyAlignment="1">
      <alignment horizontal="right" vertical="center" wrapText="1"/>
    </xf>
    <xf numFmtId="10" fontId="17" fillId="4" borderId="19" xfId="0" applyNumberFormat="1" applyFont="1" applyFill="1" applyBorder="1" applyAlignment="1">
      <alignment horizontal="right" vertical="center" wrapText="1"/>
    </xf>
    <xf numFmtId="178" fontId="13" fillId="4" borderId="22" xfId="0" applyNumberFormat="1" applyFont="1" applyFill="1" applyBorder="1" applyAlignment="1">
      <alignment horizontal="right" vertical="center" wrapText="1"/>
    </xf>
    <xf numFmtId="10" fontId="17" fillId="4" borderId="31" xfId="0" applyNumberFormat="1" applyFont="1" applyFill="1" applyBorder="1" applyAlignment="1">
      <alignment horizontal="right" vertical="center" wrapText="1"/>
    </xf>
    <xf numFmtId="0" fontId="19" fillId="0" borderId="0" xfId="0" applyFont="1" applyFill="1">
      <alignment vertical="center"/>
    </xf>
    <xf numFmtId="0" fontId="19" fillId="0" borderId="32" xfId="0" applyFont="1" applyBorder="1" applyAlignment="1">
      <alignment horizontal="center" vertical="center" shrinkToFit="1"/>
    </xf>
    <xf numFmtId="176" fontId="9" fillId="3" borderId="33" xfId="0" applyNumberFormat="1" applyFont="1" applyFill="1" applyBorder="1" applyAlignment="1">
      <alignment horizontal="right" vertical="center" wrapText="1"/>
    </xf>
    <xf numFmtId="176" fontId="9" fillId="3" borderId="16" xfId="0" applyNumberFormat="1" applyFont="1" applyFill="1" applyBorder="1" applyAlignment="1">
      <alignment horizontal="right" vertical="center" wrapText="1"/>
    </xf>
    <xf numFmtId="176" fontId="13" fillId="0" borderId="34" xfId="0" applyNumberFormat="1" applyFont="1" applyFill="1" applyBorder="1" applyAlignment="1">
      <alignment horizontal="right" vertical="center" wrapText="1"/>
    </xf>
    <xf numFmtId="0" fontId="13" fillId="0" borderId="35" xfId="0" applyFont="1" applyFill="1" applyBorder="1" applyAlignment="1">
      <alignment horizontal="center" vertical="center" wrapText="1"/>
    </xf>
    <xf numFmtId="49" fontId="9" fillId="3" borderId="36" xfId="0" applyNumberFormat="1" applyFont="1" applyFill="1" applyBorder="1" applyAlignment="1">
      <alignment horizontal="left" vertical="center" shrinkToFit="1"/>
    </xf>
    <xf numFmtId="49" fontId="9" fillId="3" borderId="29" xfId="0" applyNumberFormat="1" applyFont="1" applyFill="1" applyBorder="1" applyAlignment="1">
      <alignment horizontal="left" vertical="center" shrinkToFit="1"/>
    </xf>
    <xf numFmtId="49" fontId="9" fillId="3" borderId="29" xfId="0" applyNumberFormat="1" applyFont="1" applyFill="1" applyBorder="1" applyAlignment="1">
      <alignment horizontal="left" vertical="center" wrapText="1"/>
    </xf>
    <xf numFmtId="176" fontId="9" fillId="3" borderId="37" xfId="0" applyNumberFormat="1" applyFont="1" applyFill="1" applyBorder="1" applyAlignment="1">
      <alignment horizontal="right" vertical="center" wrapText="1"/>
    </xf>
    <xf numFmtId="176" fontId="9" fillId="3" borderId="34" xfId="0" applyNumberFormat="1" applyFont="1" applyFill="1" applyBorder="1" applyAlignment="1">
      <alignment horizontal="right" vertical="center" wrapText="1"/>
    </xf>
    <xf numFmtId="178" fontId="15" fillId="4" borderId="16" xfId="0" applyNumberFormat="1" applyFont="1" applyFill="1" applyBorder="1" applyAlignment="1">
      <alignment horizontal="right" vertical="center" wrapText="1"/>
    </xf>
    <xf numFmtId="176" fontId="9" fillId="3" borderId="38" xfId="0" applyNumberFormat="1" applyFont="1" applyFill="1" applyBorder="1" applyAlignment="1">
      <alignment horizontal="right" vertical="center" wrapText="1"/>
    </xf>
    <xf numFmtId="178" fontId="13" fillId="0" borderId="38" xfId="0" applyNumberFormat="1" applyFont="1" applyFill="1" applyBorder="1" applyAlignment="1">
      <alignment horizontal="right" vertical="center" wrapText="1"/>
    </xf>
    <xf numFmtId="178" fontId="17" fillId="4" borderId="34" xfId="0" applyNumberFormat="1" applyFont="1" applyFill="1" applyBorder="1" applyAlignment="1">
      <alignment horizontal="right" vertical="center" wrapText="1"/>
    </xf>
    <xf numFmtId="10" fontId="17" fillId="4" borderId="34" xfId="0" applyNumberFormat="1" applyFont="1" applyFill="1" applyBorder="1" applyAlignment="1">
      <alignment horizontal="right" vertical="center" wrapText="1"/>
    </xf>
    <xf numFmtId="178" fontId="13" fillId="4" borderId="16" xfId="0" applyNumberFormat="1" applyFont="1" applyFill="1" applyBorder="1" applyAlignment="1">
      <alignment horizontal="right"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5" fillId="4" borderId="42" xfId="0" applyFont="1" applyFill="1" applyBorder="1" applyAlignment="1">
      <alignment horizontal="left" vertical="center" wrapText="1" indent="1"/>
    </xf>
    <xf numFmtId="0" fontId="15" fillId="4" borderId="25" xfId="0" applyFont="1" applyFill="1" applyBorder="1" applyAlignment="1">
      <alignment horizontal="left" vertical="center" wrapText="1" indent="1"/>
    </xf>
    <xf numFmtId="49" fontId="19" fillId="3" borderId="43" xfId="0" applyNumberFormat="1" applyFont="1" applyFill="1" applyBorder="1" applyAlignment="1">
      <alignment horizontal="center" vertical="center"/>
    </xf>
    <xf numFmtId="49" fontId="19" fillId="3" borderId="44" xfId="0" applyNumberFormat="1" applyFont="1" applyFill="1" applyBorder="1" applyAlignment="1">
      <alignment horizontal="center" vertical="center"/>
    </xf>
    <xf numFmtId="49" fontId="19" fillId="3" borderId="45" xfId="0" applyNumberFormat="1" applyFont="1" applyFill="1" applyBorder="1" applyAlignment="1">
      <alignment horizontal="center" vertical="center"/>
    </xf>
    <xf numFmtId="49" fontId="19" fillId="3" borderId="42" xfId="0" applyNumberFormat="1" applyFont="1" applyFill="1" applyBorder="1" applyAlignment="1">
      <alignment horizontal="center" vertical="center"/>
    </xf>
    <xf numFmtId="49" fontId="19" fillId="3" borderId="46" xfId="0" applyNumberFormat="1" applyFont="1" applyFill="1" applyBorder="1" applyAlignment="1">
      <alignment horizontal="center" vertical="center"/>
    </xf>
    <xf numFmtId="49" fontId="19" fillId="3" borderId="19" xfId="0" applyNumberFormat="1" applyFont="1" applyFill="1" applyBorder="1" applyAlignment="1">
      <alignment horizontal="center" vertical="center"/>
    </xf>
    <xf numFmtId="49" fontId="19" fillId="3" borderId="41" xfId="0" applyNumberFormat="1" applyFont="1" applyFill="1" applyBorder="1" applyAlignment="1">
      <alignment horizontal="center" vertical="center"/>
    </xf>
    <xf numFmtId="49" fontId="19" fillId="3" borderId="47"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0" fontId="13" fillId="0" borderId="48" xfId="0" applyFont="1" applyFill="1" applyBorder="1" applyAlignment="1">
      <alignment horizontal="justify" vertical="center" wrapText="1"/>
    </xf>
    <xf numFmtId="0" fontId="13" fillId="0" borderId="49" xfId="0" applyFont="1" applyFill="1" applyBorder="1" applyAlignment="1">
      <alignment horizontal="justify" vertical="center" wrapText="1"/>
    </xf>
    <xf numFmtId="0" fontId="13" fillId="0" borderId="50" xfId="0" applyFont="1" applyFill="1" applyBorder="1" applyAlignment="1">
      <alignment horizontal="justify" vertical="center" wrapText="1"/>
    </xf>
    <xf numFmtId="0" fontId="13" fillId="0" borderId="42" xfId="0" applyNumberFormat="1" applyFont="1" applyFill="1" applyBorder="1" applyAlignment="1">
      <alignment horizontal="left" vertical="center" wrapText="1"/>
    </xf>
    <xf numFmtId="0" fontId="13" fillId="0" borderId="25" xfId="0" applyNumberFormat="1" applyFont="1" applyFill="1" applyBorder="1" applyAlignment="1">
      <alignment horizontal="left" vertical="center" wrapText="1"/>
    </xf>
    <xf numFmtId="0" fontId="13" fillId="0" borderId="39" xfId="0" applyNumberFormat="1" applyFont="1" applyFill="1" applyBorder="1" applyAlignment="1">
      <alignment horizontal="left" vertical="center" wrapText="1"/>
    </xf>
    <xf numFmtId="0" fontId="13" fillId="0" borderId="51" xfId="0" applyNumberFormat="1"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13" fillId="0" borderId="52" xfId="0" applyNumberFormat="1" applyFont="1" applyFill="1" applyBorder="1" applyAlignment="1">
      <alignment horizontal="left" vertical="center" wrapText="1"/>
    </xf>
    <xf numFmtId="0" fontId="13" fillId="0" borderId="53" xfId="0" applyNumberFormat="1" applyFont="1" applyFill="1" applyBorder="1" applyAlignment="1">
      <alignment horizontal="left" vertical="center" wrapText="1"/>
    </xf>
    <xf numFmtId="0" fontId="13" fillId="0" borderId="54" xfId="0" applyNumberFormat="1" applyFont="1" applyFill="1" applyBorder="1" applyAlignment="1">
      <alignment horizontal="left" vertical="center" wrapText="1"/>
    </xf>
    <xf numFmtId="0" fontId="13" fillId="0" borderId="55" xfId="0" applyNumberFormat="1" applyFont="1" applyFill="1" applyBorder="1" applyAlignment="1">
      <alignment horizontal="left"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5" fillId="4" borderId="41" xfId="0" applyFont="1" applyFill="1" applyBorder="1" applyAlignment="1">
      <alignment horizontal="left" vertical="center" wrapText="1" indent="1"/>
    </xf>
    <xf numFmtId="0" fontId="15" fillId="4" borderId="58" xfId="0" applyFont="1" applyFill="1" applyBorder="1" applyAlignment="1">
      <alignment horizontal="left" vertical="center" wrapText="1" indent="1"/>
    </xf>
    <xf numFmtId="0" fontId="13" fillId="0" borderId="40"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7" fillId="4" borderId="42" xfId="0" applyFont="1" applyFill="1" applyBorder="1" applyAlignment="1">
      <alignment horizontal="left" vertical="center" wrapText="1"/>
    </xf>
    <xf numFmtId="0" fontId="17" fillId="4" borderId="25" xfId="0" applyFont="1" applyFill="1" applyBorder="1" applyAlignment="1">
      <alignment horizontal="left" vertical="center" wrapText="1"/>
    </xf>
    <xf numFmtId="0" fontId="15" fillId="4" borderId="41" xfId="0" applyNumberFormat="1" applyFont="1" applyFill="1" applyBorder="1" applyAlignment="1">
      <alignment horizontal="left" vertical="center" wrapText="1"/>
    </xf>
    <xf numFmtId="0" fontId="15" fillId="4" borderId="58" xfId="0" applyNumberFormat="1" applyFont="1" applyFill="1" applyBorder="1" applyAlignment="1">
      <alignment horizontal="left" vertical="center" wrapText="1"/>
    </xf>
    <xf numFmtId="0" fontId="12" fillId="4" borderId="42"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8" fillId="0" borderId="0" xfId="0" applyFont="1" applyAlignment="1">
      <alignment vertical="center" wrapText="1"/>
    </xf>
    <xf numFmtId="0" fontId="18" fillId="0" borderId="0" xfId="0" applyFont="1" applyAlignment="1">
      <alignment vertical="center"/>
    </xf>
    <xf numFmtId="0" fontId="12" fillId="0" borderId="60" xfId="0" applyNumberFormat="1" applyFont="1" applyFill="1" applyBorder="1" applyAlignment="1">
      <alignment horizontal="left" vertical="center" wrapText="1"/>
    </xf>
    <xf numFmtId="0" fontId="12" fillId="0" borderId="61" xfId="0" applyNumberFormat="1" applyFont="1" applyFill="1" applyBorder="1" applyAlignment="1">
      <alignment horizontal="left" vertical="center" wrapText="1"/>
    </xf>
    <xf numFmtId="0" fontId="12" fillId="0" borderId="62" xfId="0" applyNumberFormat="1" applyFont="1" applyFill="1" applyBorder="1" applyAlignment="1">
      <alignment horizontal="left" vertical="center" wrapText="1"/>
    </xf>
    <xf numFmtId="0" fontId="12" fillId="0" borderId="28" xfId="0" applyNumberFormat="1" applyFont="1" applyFill="1" applyBorder="1" applyAlignment="1">
      <alignment horizontal="left" vertical="center" wrapText="1"/>
    </xf>
    <xf numFmtId="0" fontId="13" fillId="0" borderId="62" xfId="0" applyNumberFormat="1" applyFont="1" applyFill="1" applyBorder="1" applyAlignment="1">
      <alignment horizontal="left" vertical="center" wrapText="1"/>
    </xf>
    <xf numFmtId="0" fontId="13" fillId="0" borderId="28" xfId="0" applyNumberFormat="1" applyFont="1" applyFill="1" applyBorder="1" applyAlignment="1">
      <alignment horizontal="lef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6" fillId="0" borderId="0" xfId="0" applyFont="1" applyBorder="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59" xfId="0" applyFont="1" applyBorder="1" applyAlignment="1">
      <alignment horizontal="center" vertical="center"/>
    </xf>
    <xf numFmtId="0" fontId="1" fillId="0" borderId="6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B1:AK34"/>
  <sheetViews>
    <sheetView showGridLines="0" tabSelected="1" zoomScaleNormal="100" workbookViewId="0">
      <selection activeCell="C4" sqref="C4"/>
    </sheetView>
  </sheetViews>
  <sheetFormatPr defaultRowHeight="11.25" x14ac:dyDescent="0.15"/>
  <cols>
    <col min="1" max="1" width="2.375" style="28" customWidth="1"/>
    <col min="2" max="2" width="2.875" style="28" customWidth="1"/>
    <col min="3" max="3" width="39.375" style="65" customWidth="1"/>
    <col min="4" max="4" width="9.5" style="28" customWidth="1"/>
    <col min="5" max="5" width="5.625" style="28" hidden="1" customWidth="1"/>
    <col min="6" max="6" width="7.625" style="28" customWidth="1"/>
    <col min="7" max="7" width="6.125" style="28" hidden="1" customWidth="1"/>
    <col min="8" max="8" width="7.625" style="28" customWidth="1"/>
    <col min="9" max="9" width="6.125" style="28" hidden="1" customWidth="1"/>
    <col min="10" max="10" width="7.625" style="28" customWidth="1"/>
    <col min="11" max="11" width="6.125" style="28" hidden="1" customWidth="1"/>
    <col min="12" max="12" width="7.625" style="28" customWidth="1"/>
    <col min="13" max="13" width="6.125" style="28" hidden="1" customWidth="1"/>
    <col min="14" max="14" width="7.625" style="28" customWidth="1"/>
    <col min="15" max="15" width="6.125" style="28" hidden="1" customWidth="1"/>
    <col min="16" max="16" width="7.625" style="28" customWidth="1"/>
    <col min="17" max="17" width="6.125" style="28" hidden="1" customWidth="1"/>
    <col min="18" max="18" width="7.625" style="28" customWidth="1"/>
    <col min="19" max="19" width="6.125" style="28" hidden="1" customWidth="1"/>
    <col min="20" max="20" width="7.625" style="28" customWidth="1"/>
    <col min="21" max="21" width="6.125" style="28" hidden="1" customWidth="1"/>
    <col min="22" max="22" width="7.625" style="28" customWidth="1"/>
    <col min="23" max="23" width="6.125" style="28" hidden="1" customWidth="1"/>
    <col min="24" max="24" width="7.625" style="28" customWidth="1"/>
    <col min="25" max="25" width="6.125" style="28" hidden="1" customWidth="1"/>
    <col min="26" max="26" width="7.625" style="28" customWidth="1"/>
    <col min="27" max="27" width="6.125" style="28" hidden="1" customWidth="1"/>
    <col min="28" max="16384" width="9" style="28"/>
  </cols>
  <sheetData>
    <row r="1" spans="2:37" ht="16.5" customHeight="1" x14ac:dyDescent="0.15">
      <c r="B1" s="25"/>
      <c r="C1" s="26"/>
      <c r="D1" s="27"/>
      <c r="F1" s="27"/>
      <c r="H1" s="27"/>
      <c r="J1" s="27"/>
      <c r="L1" s="27"/>
      <c r="N1" s="27"/>
      <c r="P1" s="27"/>
      <c r="R1" s="27"/>
      <c r="T1" s="27"/>
      <c r="V1" s="27"/>
      <c r="X1" s="27"/>
      <c r="Z1" s="27"/>
    </row>
    <row r="2" spans="2:37" ht="37.5" customHeight="1" x14ac:dyDescent="0.15">
      <c r="B2" s="121" t="s">
        <v>42</v>
      </c>
      <c r="C2" s="122"/>
      <c r="D2" s="122"/>
      <c r="AB2"/>
      <c r="AC2"/>
      <c r="AD2"/>
      <c r="AE2"/>
      <c r="AF2"/>
      <c r="AG2"/>
      <c r="AH2"/>
      <c r="AI2"/>
      <c r="AJ2"/>
      <c r="AK2"/>
    </row>
    <row r="3" spans="2:37" ht="14.25" thickBot="1" x14ac:dyDescent="0.2">
      <c r="B3" s="27"/>
      <c r="C3" s="26"/>
      <c r="D3" s="27"/>
      <c r="F3" s="27"/>
      <c r="H3" s="27"/>
      <c r="J3" s="27"/>
      <c r="L3" s="27"/>
      <c r="N3" s="27"/>
      <c r="P3" s="27"/>
      <c r="R3" s="27"/>
      <c r="T3" s="27"/>
      <c r="V3" s="27"/>
      <c r="X3" s="27"/>
      <c r="Z3" s="27"/>
      <c r="AB3"/>
      <c r="AC3" s="9" t="s">
        <v>22</v>
      </c>
      <c r="AD3" s="8"/>
      <c r="AE3"/>
      <c r="AF3"/>
      <c r="AG3"/>
      <c r="AH3"/>
      <c r="AI3"/>
      <c r="AJ3"/>
      <c r="AK3"/>
    </row>
    <row r="4" spans="2:37" ht="26.25" customHeight="1" x14ac:dyDescent="0.15">
      <c r="B4" s="27"/>
      <c r="C4" s="82" t="s">
        <v>43</v>
      </c>
      <c r="D4" s="87"/>
      <c r="E4" s="88"/>
      <c r="F4" s="88"/>
      <c r="G4" s="88"/>
      <c r="H4" s="88"/>
      <c r="I4" s="88"/>
      <c r="J4" s="88"/>
      <c r="K4" s="88"/>
      <c r="L4" s="89"/>
      <c r="N4"/>
      <c r="P4"/>
      <c r="R4"/>
      <c r="T4"/>
      <c r="V4"/>
      <c r="X4"/>
      <c r="Z4"/>
      <c r="AB4"/>
      <c r="AC4" s="10">
        <v>1</v>
      </c>
      <c r="AD4" s="11" t="s">
        <v>29</v>
      </c>
      <c r="AE4" s="11"/>
      <c r="AF4" s="11"/>
      <c r="AG4" s="11"/>
      <c r="AH4" s="11"/>
      <c r="AI4" s="11"/>
      <c r="AJ4" s="12"/>
      <c r="AK4" s="13"/>
    </row>
    <row r="5" spans="2:37" ht="26.25" customHeight="1" x14ac:dyDescent="0.15">
      <c r="B5" s="27"/>
      <c r="C5" s="83" t="s">
        <v>44</v>
      </c>
      <c r="D5" s="90"/>
      <c r="E5" s="91"/>
      <c r="F5" s="91"/>
      <c r="G5" s="91"/>
      <c r="H5" s="91"/>
      <c r="I5" s="91"/>
      <c r="J5" s="91"/>
      <c r="K5" s="91"/>
      <c r="L5" s="92"/>
      <c r="N5"/>
      <c r="P5"/>
      <c r="R5"/>
      <c r="T5"/>
      <c r="V5"/>
      <c r="X5"/>
      <c r="Z5"/>
      <c r="AB5"/>
      <c r="AC5" s="14"/>
      <c r="AD5" s="15" t="s">
        <v>24</v>
      </c>
      <c r="AE5" s="15"/>
      <c r="AF5" s="15"/>
      <c r="AG5" s="15"/>
      <c r="AH5" s="15"/>
      <c r="AI5" s="15"/>
      <c r="AJ5" s="16"/>
      <c r="AK5" s="17"/>
    </row>
    <row r="6" spans="2:37" ht="26.25" customHeight="1" thickBot="1" x14ac:dyDescent="0.2">
      <c r="B6" s="27"/>
      <c r="C6" s="84" t="s">
        <v>30</v>
      </c>
      <c r="D6" s="93"/>
      <c r="E6" s="94"/>
      <c r="F6" s="94"/>
      <c r="G6" s="94"/>
      <c r="H6" s="94"/>
      <c r="I6" s="94"/>
      <c r="J6" s="94"/>
      <c r="K6" s="94"/>
      <c r="L6" s="95"/>
      <c r="N6"/>
      <c r="P6"/>
      <c r="R6"/>
      <c r="T6"/>
      <c r="V6"/>
      <c r="X6"/>
      <c r="Z6"/>
      <c r="AB6"/>
      <c r="AC6" s="14">
        <v>2</v>
      </c>
      <c r="AD6" s="129" t="s">
        <v>38</v>
      </c>
      <c r="AE6" s="129"/>
      <c r="AF6" s="129"/>
      <c r="AG6" s="129"/>
      <c r="AH6" s="129"/>
      <c r="AI6" s="129"/>
      <c r="AJ6" s="129"/>
      <c r="AK6" s="130"/>
    </row>
    <row r="7" spans="2:37" ht="15.75" customHeight="1" thickBot="1" x14ac:dyDescent="0.2">
      <c r="B7" s="30"/>
      <c r="C7" s="31"/>
      <c r="D7" s="29">
        <v>1</v>
      </c>
      <c r="F7" s="29">
        <v>2</v>
      </c>
      <c r="H7" s="29">
        <v>3</v>
      </c>
      <c r="J7" s="29">
        <v>4</v>
      </c>
      <c r="L7" s="29">
        <v>5</v>
      </c>
      <c r="N7" s="29">
        <v>6</v>
      </c>
      <c r="P7" s="29">
        <v>7</v>
      </c>
      <c r="R7" s="29">
        <v>8</v>
      </c>
      <c r="T7" s="29">
        <v>9</v>
      </c>
      <c r="V7" s="29">
        <v>10</v>
      </c>
      <c r="X7" s="29">
        <v>11</v>
      </c>
      <c r="Z7" s="29">
        <v>12</v>
      </c>
      <c r="AB7"/>
      <c r="AC7" s="14"/>
      <c r="AD7" s="131" t="s">
        <v>25</v>
      </c>
      <c r="AE7" s="129"/>
      <c r="AF7" s="129"/>
      <c r="AG7" s="129"/>
      <c r="AH7" s="129"/>
      <c r="AI7" s="129"/>
      <c r="AJ7" s="129"/>
      <c r="AK7" s="130"/>
    </row>
    <row r="8" spans="2:37" ht="20.100000000000001" customHeight="1" thickBot="1" x14ac:dyDescent="0.2">
      <c r="B8" s="108" t="s">
        <v>9</v>
      </c>
      <c r="C8" s="109"/>
      <c r="D8" s="32" t="s">
        <v>31</v>
      </c>
      <c r="F8" s="70" t="s">
        <v>31</v>
      </c>
      <c r="H8" s="70" t="s">
        <v>31</v>
      </c>
      <c r="J8" s="70" t="s">
        <v>31</v>
      </c>
      <c r="L8" s="70" t="s">
        <v>31</v>
      </c>
      <c r="N8" s="70" t="s">
        <v>31</v>
      </c>
      <c r="P8" s="70" t="s">
        <v>31</v>
      </c>
      <c r="R8" s="70" t="s">
        <v>31</v>
      </c>
      <c r="T8" s="70" t="s">
        <v>31</v>
      </c>
      <c r="V8" s="70" t="s">
        <v>31</v>
      </c>
      <c r="X8" s="70" t="s">
        <v>31</v>
      </c>
      <c r="Z8" s="70" t="s">
        <v>31</v>
      </c>
      <c r="AB8"/>
      <c r="AC8" s="14"/>
      <c r="AD8" s="18" t="s">
        <v>26</v>
      </c>
      <c r="AE8" s="18"/>
      <c r="AF8" s="18"/>
      <c r="AG8" s="18"/>
      <c r="AH8" s="18"/>
      <c r="AI8" s="18"/>
      <c r="AJ8" s="18"/>
      <c r="AK8" s="19"/>
    </row>
    <row r="9" spans="2:37" ht="18" customHeight="1" x14ac:dyDescent="0.15">
      <c r="B9" s="123" t="s">
        <v>45</v>
      </c>
      <c r="C9" s="124"/>
      <c r="D9" s="33"/>
      <c r="F9" s="71"/>
      <c r="H9" s="71"/>
      <c r="J9" s="71"/>
      <c r="L9" s="71"/>
      <c r="N9" s="71"/>
      <c r="P9" s="71"/>
      <c r="R9" s="71"/>
      <c r="T9" s="71"/>
      <c r="V9" s="71"/>
      <c r="X9" s="71"/>
      <c r="Z9" s="71"/>
      <c r="AB9"/>
      <c r="AC9" s="14">
        <v>3</v>
      </c>
      <c r="AD9" s="15" t="s">
        <v>39</v>
      </c>
      <c r="AE9" s="16"/>
      <c r="AF9" s="16"/>
      <c r="AG9" s="16"/>
      <c r="AH9" s="16"/>
      <c r="AI9" s="16"/>
      <c r="AJ9" s="16"/>
      <c r="AK9" s="17"/>
    </row>
    <row r="10" spans="2:37" ht="18" customHeight="1" x14ac:dyDescent="0.15">
      <c r="B10" s="125" t="s">
        <v>46</v>
      </c>
      <c r="C10" s="126"/>
      <c r="D10" s="34"/>
      <c r="F10" s="72"/>
      <c r="H10" s="72"/>
      <c r="J10" s="72"/>
      <c r="L10" s="72"/>
      <c r="N10" s="72"/>
      <c r="P10" s="72"/>
      <c r="R10" s="72"/>
      <c r="T10" s="72"/>
      <c r="V10" s="72"/>
      <c r="X10" s="72"/>
      <c r="Z10" s="72"/>
      <c r="AB10"/>
      <c r="AC10" s="14">
        <v>4</v>
      </c>
      <c r="AD10" s="129" t="s">
        <v>40</v>
      </c>
      <c r="AE10" s="129"/>
      <c r="AF10" s="129"/>
      <c r="AG10" s="129"/>
      <c r="AH10" s="129"/>
      <c r="AI10" s="129"/>
      <c r="AJ10" s="129"/>
      <c r="AK10" s="130"/>
    </row>
    <row r="11" spans="2:37" ht="18" customHeight="1" x14ac:dyDescent="0.15">
      <c r="B11" s="127" t="s">
        <v>32</v>
      </c>
      <c r="C11" s="128"/>
      <c r="D11" s="35"/>
      <c r="F11" s="73"/>
      <c r="H11" s="73"/>
      <c r="J11" s="73"/>
      <c r="L11" s="73"/>
      <c r="N11" s="73"/>
      <c r="P11" s="73"/>
      <c r="R11" s="73"/>
      <c r="T11" s="73"/>
      <c r="V11" s="73"/>
      <c r="X11" s="73"/>
      <c r="Z11" s="73"/>
      <c r="AB11"/>
      <c r="AC11" s="14"/>
      <c r="AD11" s="131" t="s">
        <v>23</v>
      </c>
      <c r="AE11" s="129"/>
      <c r="AF11" s="129"/>
      <c r="AG11" s="129"/>
      <c r="AH11" s="129"/>
      <c r="AI11" s="129"/>
      <c r="AJ11" s="129"/>
      <c r="AK11" s="130"/>
    </row>
    <row r="12" spans="2:37" ht="18" customHeight="1" x14ac:dyDescent="0.15">
      <c r="B12" s="106" t="s">
        <v>33</v>
      </c>
      <c r="C12" s="107"/>
      <c r="D12" s="36">
        <v>0</v>
      </c>
      <c r="F12" s="36">
        <v>0</v>
      </c>
      <c r="H12" s="36">
        <v>0</v>
      </c>
      <c r="J12" s="36">
        <v>0</v>
      </c>
      <c r="L12" s="36">
        <v>0</v>
      </c>
      <c r="N12" s="36">
        <v>0</v>
      </c>
      <c r="P12" s="36">
        <v>0</v>
      </c>
      <c r="R12" s="36">
        <v>0</v>
      </c>
      <c r="T12" s="36">
        <v>0</v>
      </c>
      <c r="V12" s="36">
        <v>0</v>
      </c>
      <c r="X12" s="36">
        <v>0</v>
      </c>
      <c r="Z12" s="36">
        <v>0</v>
      </c>
      <c r="AB12"/>
      <c r="AC12" s="14">
        <v>5</v>
      </c>
      <c r="AD12" s="15" t="s">
        <v>18</v>
      </c>
      <c r="AE12" s="16"/>
      <c r="AF12" s="16"/>
      <c r="AG12" s="16"/>
      <c r="AH12" s="16"/>
      <c r="AI12" s="16"/>
      <c r="AJ12" s="16"/>
      <c r="AK12" s="17"/>
    </row>
    <row r="13" spans="2:37" ht="21.75" customHeight="1" x14ac:dyDescent="0.15">
      <c r="B13" s="104" t="s">
        <v>34</v>
      </c>
      <c r="C13" s="105"/>
      <c r="D13" s="37"/>
      <c r="F13" s="67"/>
      <c r="H13" s="67"/>
      <c r="J13" s="67"/>
      <c r="L13" s="67"/>
      <c r="N13" s="67"/>
      <c r="P13" s="67"/>
      <c r="R13" s="67"/>
      <c r="T13" s="67"/>
      <c r="V13" s="67"/>
      <c r="X13" s="67"/>
      <c r="Z13" s="67"/>
      <c r="AB13"/>
      <c r="AC13" s="20"/>
      <c r="AD13" s="132" t="s">
        <v>20</v>
      </c>
      <c r="AE13" s="132"/>
      <c r="AF13" s="132"/>
      <c r="AG13" s="132"/>
      <c r="AH13" s="132"/>
      <c r="AI13" s="132"/>
      <c r="AJ13" s="132"/>
      <c r="AK13" s="133"/>
    </row>
    <row r="14" spans="2:37" ht="21.75" customHeight="1" x14ac:dyDescent="0.15">
      <c r="B14" s="106" t="s">
        <v>35</v>
      </c>
      <c r="C14" s="107"/>
      <c r="D14" s="38"/>
      <c r="F14" s="74"/>
      <c r="H14" s="74"/>
      <c r="J14" s="74"/>
      <c r="L14" s="74"/>
      <c r="N14" s="74"/>
      <c r="P14" s="74"/>
      <c r="R14" s="74"/>
      <c r="T14" s="74"/>
      <c r="V14" s="74"/>
      <c r="X14" s="74"/>
      <c r="Z14" s="74"/>
      <c r="AB14"/>
      <c r="AC14" s="20"/>
      <c r="AD14" s="134" t="s">
        <v>21</v>
      </c>
      <c r="AE14" s="134"/>
      <c r="AF14" s="134"/>
      <c r="AG14" s="134"/>
      <c r="AH14" s="134"/>
      <c r="AI14" s="134"/>
      <c r="AJ14" s="134"/>
      <c r="AK14" s="135"/>
    </row>
    <row r="15" spans="2:37" ht="21.75" customHeight="1" x14ac:dyDescent="0.15">
      <c r="B15" s="99" t="s">
        <v>36</v>
      </c>
      <c r="C15" s="100"/>
      <c r="D15" s="39">
        <f>ROUNDDOWN((D13+D14*0.5)*D12,0)</f>
        <v>0</v>
      </c>
      <c r="F15" s="75">
        <f>ROUNDDOWN((F13+F14*0.5)*F12,0)</f>
        <v>0</v>
      </c>
      <c r="H15" s="75">
        <f>ROUNDDOWN((H13+H14*0.5)*H12,0)</f>
        <v>0</v>
      </c>
      <c r="J15" s="75">
        <f>ROUNDDOWN((J13+J14*0.5)*J12,0)</f>
        <v>0</v>
      </c>
      <c r="L15" s="75">
        <f>ROUNDDOWN((L13+L14*0.5)*L12,0)</f>
        <v>0</v>
      </c>
      <c r="N15" s="75">
        <f>ROUNDDOWN((N13+N14*0.5)*N12,0)</f>
        <v>0</v>
      </c>
      <c r="P15" s="75">
        <f>ROUNDDOWN((P13+P14*0.5)*P12,0)</f>
        <v>0</v>
      </c>
      <c r="R15" s="75">
        <f>ROUNDDOWN((R13+R14*0.5)*R12,0)</f>
        <v>0</v>
      </c>
      <c r="T15" s="75">
        <f>ROUNDDOWN((T13+T14*0.5)*T12,0)</f>
        <v>0</v>
      </c>
      <c r="V15" s="75">
        <f>ROUNDDOWN((V13+V14*0.5)*V12,0)</f>
        <v>0</v>
      </c>
      <c r="X15" s="75">
        <f>ROUNDDOWN((X13+X14*0.5)*X12,0)</f>
        <v>0</v>
      </c>
      <c r="Z15" s="75">
        <f>ROUNDDOWN((Z13+Z14*0.5)*Z12,0)</f>
        <v>0</v>
      </c>
      <c r="AB15"/>
      <c r="AC15" s="20"/>
      <c r="AD15" s="16"/>
      <c r="AE15" s="16"/>
      <c r="AF15" s="16"/>
      <c r="AG15" s="16"/>
      <c r="AH15" s="16"/>
      <c r="AI15" s="16"/>
      <c r="AJ15" s="16"/>
      <c r="AK15" s="17"/>
    </row>
    <row r="16" spans="2:37" ht="28.5" customHeight="1" thickBot="1" x14ac:dyDescent="0.2">
      <c r="B16" s="117" t="s">
        <v>41</v>
      </c>
      <c r="C16" s="118"/>
      <c r="D16" s="40">
        <f>(D13+D14*0.5)-D15</f>
        <v>0</v>
      </c>
      <c r="F16" s="76">
        <f>(F13+F14*0.5)-F15</f>
        <v>0</v>
      </c>
      <c r="H16" s="76">
        <f>(H13+H14*0.5)-H15</f>
        <v>0</v>
      </c>
      <c r="J16" s="76">
        <f>(J13+J14*0.5)-J15</f>
        <v>0</v>
      </c>
      <c r="L16" s="76">
        <f>(L13+L14*0.5)-L15</f>
        <v>0</v>
      </c>
      <c r="N16" s="76">
        <f>(N13+N14*0.5)-N15</f>
        <v>0</v>
      </c>
      <c r="P16" s="76">
        <f>(P13+P14*0.5)-P15</f>
        <v>0</v>
      </c>
      <c r="R16" s="76">
        <f>(R13+R14*0.5)-R15</f>
        <v>0</v>
      </c>
      <c r="T16" s="76">
        <f>(T13+T14*0.5)-T15</f>
        <v>0</v>
      </c>
      <c r="V16" s="76">
        <f>(V13+V14*0.5)-V15</f>
        <v>0</v>
      </c>
      <c r="X16" s="76">
        <f>(X13+X14*0.5)-X15</f>
        <v>0</v>
      </c>
      <c r="Z16" s="76">
        <f>(Z13+Z14*0.5)-Z15</f>
        <v>0</v>
      </c>
      <c r="AB16"/>
      <c r="AC16" s="20"/>
      <c r="AD16" s="21" t="s">
        <v>19</v>
      </c>
      <c r="AE16" s="16"/>
      <c r="AF16" s="16"/>
      <c r="AG16" s="16"/>
      <c r="AH16" s="16"/>
      <c r="AI16" s="16"/>
      <c r="AJ16" s="16"/>
      <c r="AK16" s="17"/>
    </row>
    <row r="17" spans="2:37" ht="21.75" customHeight="1" x14ac:dyDescent="0.15">
      <c r="B17" s="101" t="s">
        <v>47</v>
      </c>
      <c r="C17" s="102"/>
      <c r="D17" s="103"/>
      <c r="AB17"/>
      <c r="AC17" s="22"/>
      <c r="AD17" s="23"/>
      <c r="AE17" s="23"/>
      <c r="AF17" s="23"/>
      <c r="AG17" s="23"/>
      <c r="AH17" s="23"/>
      <c r="AI17" s="23"/>
      <c r="AJ17" s="23"/>
      <c r="AK17" s="24"/>
    </row>
    <row r="18" spans="2:37" ht="21.75" customHeight="1" x14ac:dyDescent="0.15">
      <c r="B18" s="96"/>
      <c r="C18" s="41" t="s">
        <v>48</v>
      </c>
      <c r="D18" s="37"/>
      <c r="F18" s="67"/>
      <c r="H18" s="67"/>
      <c r="J18" s="67"/>
      <c r="L18" s="67"/>
      <c r="N18" s="67"/>
      <c r="P18" s="67"/>
      <c r="R18" s="67"/>
      <c r="T18" s="67"/>
      <c r="V18" s="67"/>
      <c r="X18" s="67"/>
      <c r="Z18" s="67"/>
    </row>
    <row r="19" spans="2:37" ht="21.75" customHeight="1" x14ac:dyDescent="0.15">
      <c r="B19" s="97"/>
      <c r="C19" s="42" t="s">
        <v>49</v>
      </c>
      <c r="D19" s="43"/>
      <c r="F19" s="68"/>
      <c r="H19" s="68"/>
      <c r="J19" s="68"/>
      <c r="L19" s="68"/>
      <c r="N19" s="68"/>
      <c r="P19" s="68"/>
      <c r="R19" s="68"/>
      <c r="T19" s="68"/>
      <c r="V19" s="68"/>
      <c r="X19" s="68"/>
      <c r="Z19" s="68"/>
    </row>
    <row r="20" spans="2:37" ht="21.75" customHeight="1" x14ac:dyDescent="0.15">
      <c r="B20" s="97"/>
      <c r="C20" s="44" t="s">
        <v>50</v>
      </c>
      <c r="D20" s="45">
        <f>D18+D19</f>
        <v>0</v>
      </c>
      <c r="F20" s="69">
        <f>F18+F19</f>
        <v>0</v>
      </c>
      <c r="H20" s="69">
        <f>H18+H19</f>
        <v>0</v>
      </c>
      <c r="J20" s="69">
        <f>J18+J19</f>
        <v>0</v>
      </c>
      <c r="L20" s="69">
        <f>L18+L19</f>
        <v>0</v>
      </c>
      <c r="N20" s="69">
        <f>N18+N19</f>
        <v>0</v>
      </c>
      <c r="P20" s="69">
        <f>P18+P19</f>
        <v>0</v>
      </c>
      <c r="R20" s="69">
        <f>R18+R19</f>
        <v>0</v>
      </c>
      <c r="T20" s="69">
        <f>T18+T19</f>
        <v>0</v>
      </c>
      <c r="V20" s="69">
        <f>V18+V19</f>
        <v>0</v>
      </c>
      <c r="X20" s="69">
        <f>X18+X19</f>
        <v>0</v>
      </c>
      <c r="Z20" s="69">
        <f>Z18+Z19</f>
        <v>0</v>
      </c>
    </row>
    <row r="21" spans="2:37" ht="21.75" customHeight="1" x14ac:dyDescent="0.15">
      <c r="B21" s="98"/>
      <c r="C21" s="44" t="s">
        <v>51</v>
      </c>
      <c r="D21" s="45"/>
      <c r="F21" s="69"/>
      <c r="H21" s="69"/>
      <c r="J21" s="69"/>
      <c r="L21" s="69"/>
      <c r="N21" s="69"/>
      <c r="P21" s="69"/>
      <c r="R21" s="69"/>
      <c r="T21" s="69"/>
      <c r="V21" s="69"/>
      <c r="X21" s="69"/>
      <c r="Z21" s="69"/>
    </row>
    <row r="22" spans="2:37" ht="21.75" customHeight="1" x14ac:dyDescent="0.15">
      <c r="B22" s="46"/>
      <c r="C22" s="47" t="s">
        <v>52</v>
      </c>
      <c r="D22" s="43"/>
      <c r="F22" s="68"/>
      <c r="H22" s="68"/>
      <c r="J22" s="68"/>
      <c r="L22" s="68"/>
      <c r="N22" s="68"/>
      <c r="P22" s="68"/>
      <c r="R22" s="68"/>
      <c r="T22" s="68"/>
      <c r="V22" s="68"/>
      <c r="X22" s="68"/>
      <c r="Z22" s="68"/>
    </row>
    <row r="23" spans="2:37" ht="21.75" customHeight="1" x14ac:dyDescent="0.15">
      <c r="B23" s="48"/>
      <c r="C23" s="49" t="s">
        <v>37</v>
      </c>
      <c r="D23" s="45">
        <f>D20+D21+D22</f>
        <v>0</v>
      </c>
      <c r="F23" s="69">
        <f>F20+F21+F22</f>
        <v>0</v>
      </c>
      <c r="H23" s="69">
        <f>H20+H21+H22</f>
        <v>0</v>
      </c>
      <c r="J23" s="69">
        <f>J20+J21+J22</f>
        <v>0</v>
      </c>
      <c r="L23" s="69">
        <f>L20+L21+L22</f>
        <v>0</v>
      </c>
      <c r="N23" s="69">
        <f>N20+N21+N22</f>
        <v>0</v>
      </c>
      <c r="P23" s="69">
        <f>P20+P21+P22</f>
        <v>0</v>
      </c>
      <c r="R23" s="69">
        <f>R20+R21+R22</f>
        <v>0</v>
      </c>
      <c r="T23" s="69">
        <f>T20+T21+T22</f>
        <v>0</v>
      </c>
      <c r="V23" s="69">
        <f>V20+V21+V22</f>
        <v>0</v>
      </c>
      <c r="X23" s="69">
        <f>X20+X21+X22</f>
        <v>0</v>
      </c>
      <c r="Z23" s="69">
        <f>Z20+Z21+Z22</f>
        <v>0</v>
      </c>
    </row>
    <row r="24" spans="2:37" ht="21.75" customHeight="1" x14ac:dyDescent="0.15">
      <c r="B24" s="112" t="s">
        <v>53</v>
      </c>
      <c r="C24" s="113"/>
      <c r="D24" s="114"/>
    </row>
    <row r="25" spans="2:37" ht="21.75" customHeight="1" x14ac:dyDescent="0.15">
      <c r="B25" s="50"/>
      <c r="C25" s="51" t="s">
        <v>54</v>
      </c>
      <c r="D25" s="52"/>
      <c r="F25" s="77"/>
      <c r="H25" s="77"/>
      <c r="J25" s="77"/>
      <c r="L25" s="77"/>
      <c r="N25" s="77"/>
      <c r="P25" s="77"/>
      <c r="R25" s="77"/>
      <c r="T25" s="77"/>
      <c r="V25" s="77"/>
      <c r="X25" s="77"/>
      <c r="Z25" s="77"/>
    </row>
    <row r="26" spans="2:37" ht="21.75" customHeight="1" x14ac:dyDescent="0.15">
      <c r="B26" s="50"/>
      <c r="C26" s="53" t="s">
        <v>55</v>
      </c>
      <c r="D26" s="54"/>
      <c r="F26" s="55"/>
      <c r="H26" s="55"/>
      <c r="J26" s="55"/>
      <c r="L26" s="55"/>
      <c r="N26" s="55"/>
      <c r="P26" s="55"/>
      <c r="R26" s="55"/>
      <c r="T26" s="55"/>
      <c r="V26" s="55"/>
      <c r="X26" s="55"/>
      <c r="Z26" s="55"/>
    </row>
    <row r="27" spans="2:37" ht="21.75" customHeight="1" x14ac:dyDescent="0.15">
      <c r="B27" s="50"/>
      <c r="C27" s="53" t="s">
        <v>56</v>
      </c>
      <c r="D27" s="54"/>
      <c r="F27" s="55"/>
      <c r="H27" s="55"/>
      <c r="J27" s="55"/>
      <c r="L27" s="55"/>
      <c r="N27" s="55"/>
      <c r="P27" s="55"/>
      <c r="R27" s="55"/>
      <c r="T27" s="55"/>
      <c r="V27" s="55"/>
      <c r="X27" s="55"/>
      <c r="Z27" s="55"/>
    </row>
    <row r="28" spans="2:37" ht="21.75" customHeight="1" x14ac:dyDescent="0.15">
      <c r="B28" s="50"/>
      <c r="C28" s="56" t="s">
        <v>57</v>
      </c>
      <c r="D28" s="38"/>
      <c r="F28" s="74"/>
      <c r="H28" s="74"/>
      <c r="J28" s="74"/>
      <c r="L28" s="74"/>
      <c r="N28" s="74"/>
      <c r="P28" s="74"/>
      <c r="R28" s="74"/>
      <c r="T28" s="74"/>
      <c r="V28" s="74"/>
      <c r="X28" s="74"/>
      <c r="Z28" s="74"/>
      <c r="AA28" s="28" t="s">
        <v>27</v>
      </c>
    </row>
    <row r="29" spans="2:37" ht="32.25" customHeight="1" x14ac:dyDescent="0.15">
      <c r="B29" s="57"/>
      <c r="C29" s="58" t="s">
        <v>58</v>
      </c>
      <c r="D29" s="59">
        <f>(D25+D26+D27+D28)*0.5</f>
        <v>0</v>
      </c>
      <c r="E29" s="60" t="s">
        <v>28</v>
      </c>
      <c r="F29" s="78">
        <f>(F25+F26+F27+F28)*0.5</f>
        <v>0</v>
      </c>
      <c r="G29" s="60" t="s">
        <v>28</v>
      </c>
      <c r="H29" s="78">
        <f>(H25+H26+H27+H28)*0.5</f>
        <v>0</v>
      </c>
      <c r="I29" s="60" t="s">
        <v>28</v>
      </c>
      <c r="J29" s="78">
        <f>(J25+J26+J27+J28)*0.5</f>
        <v>0</v>
      </c>
      <c r="K29" s="60" t="s">
        <v>28</v>
      </c>
      <c r="L29" s="78">
        <f>(L25+L26+L27+L28)*0.5</f>
        <v>0</v>
      </c>
      <c r="M29" s="60" t="s">
        <v>28</v>
      </c>
      <c r="N29" s="78">
        <f>(N25+N26+N27+N28)*0.5</f>
        <v>0</v>
      </c>
      <c r="O29" s="60" t="s">
        <v>28</v>
      </c>
      <c r="P29" s="78">
        <f>(P25+P26+P27+P28)*0.5</f>
        <v>0</v>
      </c>
      <c r="Q29" s="60" t="s">
        <v>28</v>
      </c>
      <c r="R29" s="78">
        <f>(R25+R26+R27+R28)*0.5</f>
        <v>0</v>
      </c>
      <c r="S29" s="60" t="s">
        <v>28</v>
      </c>
      <c r="T29" s="78">
        <f>(T25+T26+T27+T28)*0.5</f>
        <v>0</v>
      </c>
      <c r="U29" s="60" t="s">
        <v>28</v>
      </c>
      <c r="V29" s="78">
        <f>(V25+V26+V27+V28)*0.5</f>
        <v>0</v>
      </c>
      <c r="W29" s="60" t="s">
        <v>28</v>
      </c>
      <c r="X29" s="78">
        <f>(X25+X26+X27+X28)*0.5</f>
        <v>0</v>
      </c>
      <c r="Y29" s="60" t="s">
        <v>28</v>
      </c>
      <c r="Z29" s="78">
        <f>(Z25+Z26+Z27+Z28)*0.5</f>
        <v>0</v>
      </c>
      <c r="AA29" s="60" t="s">
        <v>28</v>
      </c>
    </row>
    <row r="30" spans="2:37" ht="41.25" customHeight="1" x14ac:dyDescent="0.15">
      <c r="B30" s="115" t="s">
        <v>59</v>
      </c>
      <c r="C30" s="116"/>
      <c r="D30" s="61">
        <f>D23+D29</f>
        <v>0</v>
      </c>
      <c r="E30" s="60" t="str">
        <f>IF(D30&gt;=5,"○","×")</f>
        <v>×</v>
      </c>
      <c r="F30" s="79">
        <f>F23+F29</f>
        <v>0</v>
      </c>
      <c r="G30" s="60" t="str">
        <f>IF(F30&gt;=5,"○","×")</f>
        <v>×</v>
      </c>
      <c r="H30" s="79">
        <f>H23+H29</f>
        <v>0</v>
      </c>
      <c r="I30" s="60" t="str">
        <f>IF(H30&gt;=5,"○","×")</f>
        <v>×</v>
      </c>
      <c r="J30" s="79">
        <f>J23+J29</f>
        <v>0</v>
      </c>
      <c r="K30" s="60" t="str">
        <f>IF(J30&gt;=5,"○","×")</f>
        <v>×</v>
      </c>
      <c r="L30" s="79">
        <f>L23+L29</f>
        <v>0</v>
      </c>
      <c r="M30" s="60" t="str">
        <f>IF(L30&gt;=5,"○","×")</f>
        <v>×</v>
      </c>
      <c r="N30" s="79">
        <f>N23+N29</f>
        <v>0</v>
      </c>
      <c r="O30" s="60" t="str">
        <f>IF(N30&gt;=5,"○","×")</f>
        <v>×</v>
      </c>
      <c r="P30" s="79">
        <f>P23+P29</f>
        <v>0</v>
      </c>
      <c r="Q30" s="60" t="str">
        <f>IF(P30&gt;=5,"○","×")</f>
        <v>×</v>
      </c>
      <c r="R30" s="79">
        <f>R23+R29</f>
        <v>0</v>
      </c>
      <c r="S30" s="60" t="str">
        <f>IF(R30&gt;=5,"○","×")</f>
        <v>×</v>
      </c>
      <c r="T30" s="79">
        <f>T23+T29</f>
        <v>0</v>
      </c>
      <c r="U30" s="60" t="str">
        <f>IF(T30&gt;=5,"○","×")</f>
        <v>×</v>
      </c>
      <c r="V30" s="79">
        <f>V23+V29</f>
        <v>0</v>
      </c>
      <c r="W30" s="60" t="str">
        <f>IF(V30&gt;=5,"○","×")</f>
        <v>×</v>
      </c>
      <c r="X30" s="79">
        <f>X23+X29</f>
        <v>0</v>
      </c>
      <c r="Y30" s="60" t="str">
        <f>IF(X30&gt;=5,"○","×")</f>
        <v>×</v>
      </c>
      <c r="Z30" s="79">
        <f>Z23+Z29</f>
        <v>0</v>
      </c>
      <c r="AA30" s="60" t="str">
        <f>IF(Z30&gt;=5,"○","×")</f>
        <v>×</v>
      </c>
    </row>
    <row r="31" spans="2:37" ht="32.25" customHeight="1" x14ac:dyDescent="0.15">
      <c r="B31" s="85" t="s">
        <v>60</v>
      </c>
      <c r="C31" s="86"/>
      <c r="D31" s="62" t="e">
        <f>D30/D16</f>
        <v>#DIV/0!</v>
      </c>
      <c r="E31" s="60" t="e">
        <f>IF(D31&gt;=20%,"○","×")</f>
        <v>#DIV/0!</v>
      </c>
      <c r="F31" s="80" t="e">
        <f>F30/F16</f>
        <v>#DIV/0!</v>
      </c>
      <c r="G31" s="60" t="e">
        <f>IF(F31&gt;=20%,"○","×")</f>
        <v>#DIV/0!</v>
      </c>
      <c r="H31" s="80" t="e">
        <f>H30/H16</f>
        <v>#DIV/0!</v>
      </c>
      <c r="I31" s="60" t="e">
        <f>IF(H31&gt;=20%,"○","×")</f>
        <v>#DIV/0!</v>
      </c>
      <c r="J31" s="80" t="e">
        <f>J30/J16</f>
        <v>#DIV/0!</v>
      </c>
      <c r="K31" s="60" t="e">
        <f>IF(J31&gt;=20%,"○","×")</f>
        <v>#DIV/0!</v>
      </c>
      <c r="L31" s="80" t="e">
        <f>L30/L16</f>
        <v>#DIV/0!</v>
      </c>
      <c r="M31" s="60" t="e">
        <f>IF(L31&gt;=20%,"○","×")</f>
        <v>#DIV/0!</v>
      </c>
      <c r="N31" s="80" t="e">
        <f>N30/N16</f>
        <v>#DIV/0!</v>
      </c>
      <c r="O31" s="60" t="e">
        <f>IF(N31&gt;=20%,"○","×")</f>
        <v>#DIV/0!</v>
      </c>
      <c r="P31" s="80" t="e">
        <f>P30/P16</f>
        <v>#DIV/0!</v>
      </c>
      <c r="Q31" s="60" t="e">
        <f>IF(P31&gt;=20%,"○","×")</f>
        <v>#DIV/0!</v>
      </c>
      <c r="R31" s="80" t="e">
        <f>R30/R16</f>
        <v>#DIV/0!</v>
      </c>
      <c r="S31" s="60" t="e">
        <f>IF(R31&gt;=20%,"○","×")</f>
        <v>#DIV/0!</v>
      </c>
      <c r="T31" s="80" t="e">
        <f>T30/T16</f>
        <v>#DIV/0!</v>
      </c>
      <c r="U31" s="60" t="e">
        <f>IF(T31&gt;=20%,"○","×")</f>
        <v>#DIV/0!</v>
      </c>
      <c r="V31" s="80" t="e">
        <f>V30/V16</f>
        <v>#DIV/0!</v>
      </c>
      <c r="W31" s="60" t="e">
        <f>IF(V31&gt;=20%,"○","×")</f>
        <v>#DIV/0!</v>
      </c>
      <c r="X31" s="80" t="e">
        <f>X30/X16</f>
        <v>#DIV/0!</v>
      </c>
      <c r="Y31" s="60" t="e">
        <f>IF(X31&gt;=20%,"○","×")</f>
        <v>#DIV/0!</v>
      </c>
      <c r="Z31" s="80" t="e">
        <f>Z30/Z16</f>
        <v>#DIV/0!</v>
      </c>
      <c r="AA31" s="60" t="e">
        <f>IF(Z31&gt;=20%,"○","×")</f>
        <v>#DIV/0!</v>
      </c>
    </row>
    <row r="32" spans="2:37" ht="47.25" customHeight="1" x14ac:dyDescent="0.15">
      <c r="B32" s="119" t="s">
        <v>61</v>
      </c>
      <c r="C32" s="120"/>
      <c r="D32" s="63">
        <f>(D23-D19)+(D29-D26*0.5)</f>
        <v>0</v>
      </c>
      <c r="E32" s="60"/>
      <c r="F32" s="81">
        <f>(F23-F19)+(F29-F26*0.5)</f>
        <v>0</v>
      </c>
      <c r="G32" s="60"/>
      <c r="H32" s="81">
        <f>(H23-H19)+(H29-H26*0.5)</f>
        <v>0</v>
      </c>
      <c r="I32" s="60"/>
      <c r="J32" s="81">
        <f>(J23-J19)+(J29-J26*0.5)</f>
        <v>0</v>
      </c>
      <c r="K32" s="60"/>
      <c r="L32" s="81">
        <f>(L23-L19)+(L29-L26*0.5)</f>
        <v>0</v>
      </c>
      <c r="M32" s="60"/>
      <c r="N32" s="81">
        <f>(N23-N19)+(N29-N26*0.5)</f>
        <v>0</v>
      </c>
      <c r="O32" s="60"/>
      <c r="P32" s="81">
        <f>(P23-P19)+(P29-P26*0.5)</f>
        <v>0</v>
      </c>
      <c r="Q32" s="60"/>
      <c r="R32" s="81">
        <f>(R23-R19)+(R29-R26*0.5)</f>
        <v>0</v>
      </c>
      <c r="S32" s="60"/>
      <c r="T32" s="81">
        <f>(T23-T19)+(T29-T26*0.5)</f>
        <v>0</v>
      </c>
      <c r="U32" s="60"/>
      <c r="V32" s="81">
        <f>(V23-V19)+(V29-V26*0.5)</f>
        <v>0</v>
      </c>
      <c r="W32" s="60"/>
      <c r="X32" s="81">
        <f>(X23-X19)+(X29-X26*0.5)</f>
        <v>0</v>
      </c>
      <c r="Y32" s="60"/>
      <c r="Z32" s="81">
        <f>(Z23-Z19)+(Z29-Z26*0.5)</f>
        <v>0</v>
      </c>
      <c r="AA32" s="60"/>
    </row>
    <row r="33" spans="2:27" ht="39" customHeight="1" thickBot="1" x14ac:dyDescent="0.2">
      <c r="B33" s="110" t="s">
        <v>62</v>
      </c>
      <c r="C33" s="111"/>
      <c r="D33" s="64" t="e">
        <f>D32/D30</f>
        <v>#DIV/0!</v>
      </c>
      <c r="E33" s="60" t="e">
        <f>IF(D33&gt;=30%,"○","×")</f>
        <v>#DIV/0!</v>
      </c>
      <c r="F33" s="80" t="e">
        <f>F32/F30</f>
        <v>#DIV/0!</v>
      </c>
      <c r="G33" s="60" t="e">
        <f>IF(F33&gt;=30%,"○","×")</f>
        <v>#DIV/0!</v>
      </c>
      <c r="H33" s="80" t="e">
        <f>H32/H30</f>
        <v>#DIV/0!</v>
      </c>
      <c r="I33" s="60" t="e">
        <f>IF(H33&gt;=30%,"○","×")</f>
        <v>#DIV/0!</v>
      </c>
      <c r="J33" s="80" t="e">
        <f>J32/J30</f>
        <v>#DIV/0!</v>
      </c>
      <c r="K33" s="60" t="e">
        <f>IF(J33&gt;=30%,"○","×")</f>
        <v>#DIV/0!</v>
      </c>
      <c r="L33" s="80" t="e">
        <f>L32/L30</f>
        <v>#DIV/0!</v>
      </c>
      <c r="M33" s="60" t="e">
        <f>IF(L33&gt;=30%,"○","×")</f>
        <v>#DIV/0!</v>
      </c>
      <c r="N33" s="80" t="e">
        <f>N32/N30</f>
        <v>#DIV/0!</v>
      </c>
      <c r="O33" s="60" t="e">
        <f>IF(N33&gt;=30%,"○","×")</f>
        <v>#DIV/0!</v>
      </c>
      <c r="P33" s="80" t="e">
        <f>P32/P30</f>
        <v>#DIV/0!</v>
      </c>
      <c r="Q33" s="60" t="e">
        <f>IF(P33&gt;=30%,"○","×")</f>
        <v>#DIV/0!</v>
      </c>
      <c r="R33" s="80" t="e">
        <f>R32/R30</f>
        <v>#DIV/0!</v>
      </c>
      <c r="S33" s="60" t="e">
        <f>IF(R33&gt;=30%,"○","×")</f>
        <v>#DIV/0!</v>
      </c>
      <c r="T33" s="80" t="e">
        <f>T32/T30</f>
        <v>#DIV/0!</v>
      </c>
      <c r="U33" s="60" t="e">
        <f>IF(T33&gt;=30%,"○","×")</f>
        <v>#DIV/0!</v>
      </c>
      <c r="V33" s="80" t="e">
        <f>V32/V30</f>
        <v>#DIV/0!</v>
      </c>
      <c r="W33" s="60" t="e">
        <f>IF(V33&gt;=30%,"○","×")</f>
        <v>#DIV/0!</v>
      </c>
      <c r="X33" s="80" t="e">
        <f>X32/X30</f>
        <v>#DIV/0!</v>
      </c>
      <c r="Y33" s="60" t="e">
        <f>IF(X33&gt;=30%,"○","×")</f>
        <v>#DIV/0!</v>
      </c>
      <c r="Z33" s="80" t="e">
        <f>Z32/Z30</f>
        <v>#DIV/0!</v>
      </c>
      <c r="AA33" s="60" t="e">
        <f>IF(Z33&gt;=30%,"○","×")</f>
        <v>#DIV/0!</v>
      </c>
    </row>
    <row r="34" spans="2:27" ht="12" thickBot="1" x14ac:dyDescent="0.2">
      <c r="D34" s="66" t="str">
        <f>IF((COUNTIF(E30:E33,"○"))=3,"登録可","登録不可")</f>
        <v>登録不可</v>
      </c>
      <c r="F34" s="66" t="str">
        <f>IF((COUNTIF(G30:G33,"○"))=3,"登録可","登録不可")</f>
        <v>登録不可</v>
      </c>
      <c r="H34" s="66" t="str">
        <f>IF((COUNTIF(I30:I33,"○"))=3,"登録可","登録不可")</f>
        <v>登録不可</v>
      </c>
      <c r="J34" s="66" t="str">
        <f>IF((COUNTIF(K30:K33,"○"))=3,"登録可","登録不可")</f>
        <v>登録不可</v>
      </c>
      <c r="L34" s="66" t="str">
        <f>IF((COUNTIF(M30:M33,"○"))=3,"登録可","登録不可")</f>
        <v>登録不可</v>
      </c>
      <c r="N34" s="66" t="str">
        <f>IF((COUNTIF(O30:O33,"○"))=3,"登録可","登録不可")</f>
        <v>登録不可</v>
      </c>
      <c r="P34" s="66" t="str">
        <f>IF((COUNTIF(Q30:Q33,"○"))=3,"登録可","登録不可")</f>
        <v>登録不可</v>
      </c>
      <c r="R34" s="66" t="str">
        <f>IF((COUNTIF(S30:S33,"○"))=3,"登録可","登録不可")</f>
        <v>登録不可</v>
      </c>
      <c r="T34" s="66" t="str">
        <f>IF((COUNTIF(U30:U33,"○"))=3,"登録可","登録不可")</f>
        <v>登録不可</v>
      </c>
      <c r="V34" s="66" t="str">
        <f>IF((COUNTIF(W30:W33,"○"))=3,"登録可","登録不可")</f>
        <v>登録不可</v>
      </c>
      <c r="X34" s="66" t="str">
        <f>IF((COUNTIF(Y30:Y33,"○"))=3,"登録可","登録不可")</f>
        <v>登録不可</v>
      </c>
      <c r="Z34" s="66" t="str">
        <f>IF((COUNTIF(AA30:AA33,"○"))=3,"登録可","登録不可")</f>
        <v>登録不可</v>
      </c>
    </row>
  </sheetData>
  <mergeCells count="26">
    <mergeCell ref="AD14:AK14"/>
    <mergeCell ref="AD6:AK6"/>
    <mergeCell ref="AD7:AK7"/>
    <mergeCell ref="AD10:AK10"/>
    <mergeCell ref="AD11:AK11"/>
    <mergeCell ref="AD13:AK13"/>
    <mergeCell ref="B2:D2"/>
    <mergeCell ref="B9:C9"/>
    <mergeCell ref="B10:C10"/>
    <mergeCell ref="B11:C11"/>
    <mergeCell ref="B12:C12"/>
    <mergeCell ref="B33:C33"/>
    <mergeCell ref="B24:D24"/>
    <mergeCell ref="B30:C30"/>
    <mergeCell ref="B16:C16"/>
    <mergeCell ref="B32:C32"/>
    <mergeCell ref="B31:C31"/>
    <mergeCell ref="D4:L4"/>
    <mergeCell ref="D5:L5"/>
    <mergeCell ref="D6:L6"/>
    <mergeCell ref="B18:B21"/>
    <mergeCell ref="B15:C15"/>
    <mergeCell ref="B17:D17"/>
    <mergeCell ref="B13:C13"/>
    <mergeCell ref="B14:C14"/>
    <mergeCell ref="B8:C8"/>
  </mergeCells>
  <phoneticPr fontId="2"/>
  <printOptions horizontalCentered="1"/>
  <pageMargins left="0.47244094488188981" right="0.31496062992125984" top="0.55118110236220474" bottom="0.19685039370078741" header="0.55118110236220474" footer="0.31496062992125984"/>
  <pageSetup paperSize="9" scale="62" orientation="landscape" horizontalDpi="300" verticalDpi="300" r:id="rId1"/>
  <headerFooter>
    <oddHeader>&amp;L様式第３号(第３条関係）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B2:C17"/>
  <sheetViews>
    <sheetView showGridLines="0" topLeftCell="A4" workbookViewId="0">
      <selection activeCell="E23" sqref="E23"/>
    </sheetView>
  </sheetViews>
  <sheetFormatPr defaultRowHeight="13.5" x14ac:dyDescent="0.15"/>
  <cols>
    <col min="1" max="1" width="3.375" customWidth="1"/>
    <col min="2" max="2" width="77" customWidth="1"/>
  </cols>
  <sheetData>
    <row r="2" spans="2:3" ht="28.5" customHeight="1" thickBot="1" x14ac:dyDescent="0.2">
      <c r="B2" s="7" t="s">
        <v>0</v>
      </c>
      <c r="C2" s="7" t="s">
        <v>1</v>
      </c>
    </row>
    <row r="3" spans="2:3" ht="39.950000000000003" customHeight="1" thickTop="1" x14ac:dyDescent="0.15">
      <c r="B3" s="4" t="s">
        <v>10</v>
      </c>
      <c r="C3" s="5">
        <v>0</v>
      </c>
    </row>
    <row r="4" spans="2:3" ht="18" customHeight="1" x14ac:dyDescent="0.15">
      <c r="B4" s="1" t="s">
        <v>11</v>
      </c>
      <c r="C4" s="6">
        <v>0</v>
      </c>
    </row>
    <row r="5" spans="2:3" ht="50.25" customHeight="1" x14ac:dyDescent="0.15">
      <c r="B5" s="3" t="s">
        <v>12</v>
      </c>
      <c r="C5" s="6">
        <v>0.05</v>
      </c>
    </row>
    <row r="6" spans="2:3" ht="39.950000000000003" customHeight="1" x14ac:dyDescent="0.15">
      <c r="B6" s="2" t="s">
        <v>13</v>
      </c>
      <c r="C6" s="6">
        <v>0.1</v>
      </c>
    </row>
    <row r="7" spans="2:3" ht="39.950000000000003" customHeight="1" x14ac:dyDescent="0.15">
      <c r="B7" s="2" t="s">
        <v>8</v>
      </c>
      <c r="C7" s="6">
        <v>0.15</v>
      </c>
    </row>
    <row r="8" spans="2:3" ht="18" customHeight="1" x14ac:dyDescent="0.15">
      <c r="B8" s="1" t="s">
        <v>14</v>
      </c>
      <c r="C8" s="6">
        <v>0.2</v>
      </c>
    </row>
    <row r="9" spans="2:3" ht="18" customHeight="1" x14ac:dyDescent="0.15">
      <c r="B9" s="1" t="s">
        <v>2</v>
      </c>
      <c r="C9" s="6">
        <v>0.25</v>
      </c>
    </row>
    <row r="10" spans="2:3" ht="18" customHeight="1" x14ac:dyDescent="0.15">
      <c r="B10" s="1" t="s">
        <v>15</v>
      </c>
      <c r="C10" s="6">
        <v>0.3</v>
      </c>
    </row>
    <row r="11" spans="2:3" ht="18" customHeight="1" x14ac:dyDescent="0.15">
      <c r="B11" s="1" t="s">
        <v>3</v>
      </c>
      <c r="C11" s="6">
        <v>0.35</v>
      </c>
    </row>
    <row r="12" spans="2:3" ht="18" customHeight="1" x14ac:dyDescent="0.15">
      <c r="B12" s="1" t="s">
        <v>16</v>
      </c>
      <c r="C12" s="6">
        <v>0.4</v>
      </c>
    </row>
    <row r="13" spans="2:3" ht="18" customHeight="1" x14ac:dyDescent="0.15">
      <c r="B13" s="1" t="s">
        <v>4</v>
      </c>
      <c r="C13" s="6">
        <v>0.45</v>
      </c>
    </row>
    <row r="14" spans="2:3" ht="18" customHeight="1" x14ac:dyDescent="0.15">
      <c r="B14" s="1" t="s">
        <v>5</v>
      </c>
      <c r="C14" s="6">
        <v>0.5</v>
      </c>
    </row>
    <row r="15" spans="2:3" ht="18" customHeight="1" x14ac:dyDescent="0.15">
      <c r="B15" s="1" t="s">
        <v>17</v>
      </c>
      <c r="C15" s="6">
        <v>0.55000000000000004</v>
      </c>
    </row>
    <row r="16" spans="2:3" ht="18" customHeight="1" x14ac:dyDescent="0.15">
      <c r="B16" s="1" t="s">
        <v>6</v>
      </c>
      <c r="C16" s="6">
        <v>0.6</v>
      </c>
    </row>
    <row r="17" spans="2:3" ht="18" customHeight="1" x14ac:dyDescent="0.15">
      <c r="B17" s="1" t="s">
        <v>7</v>
      </c>
      <c r="C17" s="6">
        <v>0.8</v>
      </c>
    </row>
  </sheetData>
  <phoneticPr fontId="2"/>
  <pageMargins left="0.7" right="0.7" top="0.75" bottom="0.75" header="0.3" footer="0.3"/>
  <pageSetup paperSize="9" orientation="portrait" horizontalDpi="300" verticalDpi="300" r:id="rId1"/>
  <headerFooter>
    <oddHeader>&amp;R&amp;"ＭＳ ゴシック,標準"&amp;12別紙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その１</vt:lpstr>
      <vt:lpstr>別紙 除外率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さいたま市</cp:lastModifiedBy>
  <cp:lastPrinted>2016-07-07T09:49:31Z</cp:lastPrinted>
  <dcterms:created xsi:type="dcterms:W3CDTF">2011-01-11T23:52:42Z</dcterms:created>
  <dcterms:modified xsi:type="dcterms:W3CDTF">2016-07-07T09:50:01Z</dcterms:modified>
</cp:coreProperties>
</file>