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3年度\67_財政状況資料集\06　総務省再確認\"/>
    </mc:Choice>
  </mc:AlternateContent>
  <bookViews>
    <workbookView xWindow="0" yWindow="0" windowWidth="15360" windowHeight="7632" firstSheet="10" activeTab="1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D0A1E3C3_6574_4C5D_A036_A08CF835BD4B_.wvu.Cols" localSheetId="2" hidden="1">'各会計、関係団体の財政状況及び健全化判断比率'!$EB:$XFD</definedName>
    <definedName name="Z_D0A1E3C3_6574_4C5D_A036_A08CF835BD4B_.wvu.Cols" localSheetId="12" hidden="1">基金残高に係る経年分析!$P:$XFD</definedName>
    <definedName name="Z_D0A1E3C3_6574_4C5D_A036_A08CF835BD4B_.wvu.Cols" localSheetId="4" hidden="1">'経常経費分析表（経常収支比率の分析）'!$DM:$XFD</definedName>
    <definedName name="Z_D0A1E3C3_6574_4C5D_A036_A08CF835BD4B_.wvu.Cols" localSheetId="5" hidden="1">'経常経費分析表（人件費・公債費・普通建設事業費の分析）'!$AU:$XFD</definedName>
    <definedName name="Z_D0A1E3C3_6574_4C5D_A036_A08CF835BD4B_.wvu.Cols" localSheetId="3" hidden="1">財政比較分析表!$DQ:$XFD</definedName>
    <definedName name="Z_D0A1E3C3_6574_4C5D_A036_A08CF835BD4B_.wvu.Cols" localSheetId="10" hidden="1">'実質公債費比率（分子）の構造'!$V:$XFD</definedName>
    <definedName name="Z_D0A1E3C3_6574_4C5D_A036_A08CF835BD4B_.wvu.Cols" localSheetId="8" hidden="1">実質収支比率等に係る経年分析!$Q:$XFD</definedName>
    <definedName name="Z_D0A1E3C3_6574_4C5D_A036_A08CF835BD4B_.wvu.Cols" localSheetId="11" hidden="1">'将来負担比率（分子）の構造'!$T:$XFD</definedName>
    <definedName name="Z_D0A1E3C3_6574_4C5D_A036_A08CF835BD4B_.wvu.Cols" localSheetId="6" hidden="1">'性質別歳出決算分析表（住民一人当たりのコスト）'!$DV:$XFD</definedName>
    <definedName name="Z_D0A1E3C3_6574_4C5D_A036_A08CF835BD4B_.wvu.Cols" localSheetId="0" hidden="1">総括表!$DP:$XFD</definedName>
    <definedName name="Z_D0A1E3C3_6574_4C5D_A036_A08CF835BD4B_.wvu.Cols" localSheetId="1" hidden="1">普通会計の状況!$EN:$XFD</definedName>
    <definedName name="Z_D0A1E3C3_6574_4C5D_A036_A08CF835BD4B_.wvu.Cols" localSheetId="7" hidden="1">'目的別歳出決算分析表（住民一人当たりのコスト）'!$DV:$XFD</definedName>
    <definedName name="Z_D0A1E3C3_6574_4C5D_A036_A08CF835BD4B_.wvu.Cols" localSheetId="9" hidden="1">連結実質赤字比率に係る赤字・黒字の構成分析!$Q:$XFD</definedName>
    <definedName name="Z_D0A1E3C3_6574_4C5D_A036_A08CF835BD4B_.wvu.Rows" localSheetId="2" hidden="1">'各会計、関係団体の財政状況及び健全化判断比率'!$136:$1048576,'各会計、関係団体の財政状況及び健全化判断比率'!$89:$101,'各会計、関係団体の財政状況及び健全化判断比率'!$135:$135</definedName>
    <definedName name="Z_D0A1E3C3_6574_4C5D_A036_A08CF835BD4B_.wvu.Rows" localSheetId="12" hidden="1">基金残高に係る経年分析!$65:$1048576</definedName>
    <definedName name="Z_D0A1E3C3_6574_4C5D_A036_A08CF835BD4B_.wvu.Rows" localSheetId="4" hidden="1">'経常経費分析表（経常収支比率の分析）'!$90:$1048576</definedName>
    <definedName name="Z_D0A1E3C3_6574_4C5D_A036_A08CF835BD4B_.wvu.Rows" localSheetId="5" hidden="1">'経常経費分析表（人件費・公債費・普通建設事業費の分析）'!$74:$1048576,'経常経費分析表（人件費・公債費・普通建設事業費の分析）'!$67:$73</definedName>
    <definedName name="Z_D0A1E3C3_6574_4C5D_A036_A08CF835BD4B_.wvu.Rows" localSheetId="3" hidden="1">財政比較分析表!$106:$1048576,財政比較分析表!$98:$105</definedName>
    <definedName name="Z_D0A1E3C3_6574_4C5D_A036_A08CF835BD4B_.wvu.Rows" localSheetId="10" hidden="1">'実質公債費比率（分子）の構造'!$63:$1048576</definedName>
    <definedName name="Z_D0A1E3C3_6574_4C5D_A036_A08CF835BD4B_.wvu.Rows" localSheetId="8" hidden="1">実質収支比率等に係る経年分析!$51:$1048576</definedName>
    <definedName name="Z_D0A1E3C3_6574_4C5D_A036_A08CF835BD4B_.wvu.Rows" localSheetId="11" hidden="1">'将来負担比率（分子）の構造'!$87:$1048576,'将来負担比率（分子）の構造'!$56:$86</definedName>
    <definedName name="Z_D0A1E3C3_6574_4C5D_A036_A08CF835BD4B_.wvu.Rows" localSheetId="6" hidden="1">'性質別歳出決算分析表（住民一人当たりのコスト）'!$122:$1048576,'性質別歳出決算分析表（住民一人当たりのコスト）'!$117:$121</definedName>
    <definedName name="Z_D0A1E3C3_6574_4C5D_A036_A08CF835BD4B_.wvu.Rows" localSheetId="0" hidden="1">総括表!$57:$1048576</definedName>
    <definedName name="Z_D0A1E3C3_6574_4C5D_A036_A08CF835BD4B_.wvu.Rows" localSheetId="1" hidden="1">普通会計の状況!$50:$1048576</definedName>
    <definedName name="Z_D0A1E3C3_6574_4C5D_A036_A08CF835BD4B_.wvu.Rows" localSheetId="7" hidden="1">'目的別歳出決算分析表（住民一人当たりのコスト）'!$117:$1048576</definedName>
    <definedName name="Z_D0A1E3C3_6574_4C5D_A036_A08CF835BD4B_.wvu.Rows" localSheetId="9" hidden="1">連結実質赤字比率に係る赤字・黒字の構成分析!$46:$1048576</definedName>
  </definedNames>
  <calcPr calcId="162913"/>
  <customWorkbookViews>
    <customWorkbookView name="さいたま市 - 個人用ビュー" guid="{D0A1E3C3-6574-4C5D-A036-A08CF835BD4B}" mergeInterval="0" personalView="1" maximized="1" xWindow="-9" yWindow="-9" windowWidth="1938" windowHeight="1048" activeSheetId="1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E38" i="1"/>
  <c r="AM38" i="1"/>
  <c r="U38" i="1"/>
  <c r="C38" i="1"/>
  <c r="BE37" i="1"/>
  <c r="AM37" i="1"/>
  <c r="U37" i="1"/>
  <c r="C37" i="1"/>
  <c r="BE36" i="1"/>
  <c r="AM36" i="1"/>
  <c r="U36" i="1"/>
  <c r="C36" i="1"/>
  <c r="BE35" i="1"/>
  <c r="AM35" i="1"/>
  <c r="U35" i="1"/>
  <c r="C35" i="1"/>
  <c r="BW34" i="1"/>
  <c r="BW35" i="1" s="1"/>
  <c r="BW36" i="1" s="1"/>
  <c r="BW37" i="1" s="1"/>
  <c r="BW38" i="1" s="1"/>
  <c r="BE34" i="1"/>
  <c r="AM34" i="1"/>
  <c r="U34" i="1"/>
  <c r="C34" i="1"/>
  <c r="CO34" i="1" l="1"/>
  <c r="CO35" i="1" s="1"/>
  <c r="CO36" i="1" s="1"/>
  <c r="CO37" i="1" s="1"/>
  <c r="CO38" i="1" s="1"/>
  <c r="CO39" i="1" s="1"/>
  <c r="CO40" i="1" s="1"/>
  <c r="CO41" i="1" s="1"/>
  <c r="CO42" i="1" s="1"/>
  <c r="CO43"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<sst xmlns="http://schemas.openxmlformats.org/spreadsheetml/2006/main" count="1046" uniqueCount="626">
  <si>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</si>
  <si>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</si>
  <si>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</si>
  <si>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</si>
  <si>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</si>
  <si>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</si>
  <si>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</si>
  <si>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</si>
  <si>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</si>
  <si>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</si>
  <si>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</si>
  <si>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</si>
  <si>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</si>
  <si>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</si>
  <si>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</si>
  <si>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</si>
  <si>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</si>
  <si>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</si>
  <si>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</si>
  <si>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</si>
  <si>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</si>
  <si>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</si>
  <si>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</si>
  <si>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</si>
  <si>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</si>
  <si>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</si>
  <si>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</si>
  <si>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</si>
  <si>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</si>
  <si>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</si>
  <si>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</si>
  <si>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</si>
  <si>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</si>
  <si>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</si>
  <si>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</si>
  <si>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</si>
  <si>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</si>
  <si>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</si>
  <si>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</si>
  <si>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</si>
  <si>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</si>
  <si>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</si>
  <si>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</si>
  <si>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</si>
  <si>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</si>
  <si>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</si>
  <si>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</si>
  <si>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</si>
  <si>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</si>
  <si>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</si>
  <si>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</si>
  <si>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</si>
  <si>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</si>
  <si>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</si>
  <si>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</si>
  <si>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</si>
  <si>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</si>
  <si>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</si>
  <si>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</si>
  <si>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</si>
  <si>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</si>
  <si>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</si>
  <si>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</si>
  <si>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</si>
  <si>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</si>
  <si>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</si>
  <si>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</si>
  <si>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</si>
  <si>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</si>
  <si>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</si>
  <si>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</si>
  <si>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</si>
  <si>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</si>
  <si>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</si>
  <si>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</si>
  <si>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</si>
  <si>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</si>
  <si>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</si>
  <si>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</si>
  <si>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</si>
  <si>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</si>
  <si>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</si>
  <si>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</si>
  <si>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</si>
  <si>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</si>
  <si>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</si>
  <si>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</si>
  <si>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</si>
  <si>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</si>
  <si>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</si>
  <si>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</si>
  <si>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</si>
  <si>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</si>
  <si>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</si>
  <si>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</si>
  <si>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</si>
  <si>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</si>
  <si>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</si>
  <si>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</si>
  <si>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</si>
  <si>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</si>
  <si>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</si>
  <si>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</si>
  <si>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</si>
  <si>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</si>
  <si>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</si>
  <si>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</si>
  <si>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</si>
  <si>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</si>
  <si>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</si>
  <si>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</si>
  <si>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</si>
  <si>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</si>
  <si>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</si>
  <si>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</si>
  <si>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</si>
  <si>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</si>
  <si>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</si>
  <si>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</si>
  <si>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</si>
  <si>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</si>
  <si>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</si>
  <si>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</si>
  <si>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</si>
  <si>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</si>
  <si>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</si>
  <si>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</si>
  <si>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</si>
  <si>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</si>
  <si>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</si>
  <si>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</si>
  <si>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</si>
  <si>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</si>
  <si>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</si>
  <si>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</si>
  <si>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</si>
  <si>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</si>
  <si>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</si>
  <si>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</si>
  <si>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</si>
  <si>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</si>
  <si>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</si>
  <si>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</si>
  <si>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</si>
  <si>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</si>
  <si>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</si>
  <si>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</si>
  <si>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</si>
  <si>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</si>
  <si>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</si>
  <si>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</si>
  <si>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</si>
  <si>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</si>
  <si>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</si>
  <si>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</si>
  <si>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</si>
  <si>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</si>
  <si>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</si>
  <si>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</si>
  <si>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</si>
  <si>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</si>
  <si>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</si>
  <si>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</si>
  <si>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</si>
  <si>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</si>
  <si>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</si>
  <si>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</si>
  <si>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</si>
  <si>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</si>
  <si>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</si>
  <si>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</si>
  <si>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</si>
  <si>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</si>
  <si>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</si>
  <si>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</si>
  <si>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</si>
  <si>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</si>
  <si>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</si>
  <si>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</si>
  <si>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</si>
  <si>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</si>
  <si>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</si>
  <si>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</si>
  <si>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</si>
  <si>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</si>
  <si>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</si>
  <si>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</si>
  <si>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</si>
  <si>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</si>
  <si>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</si>
  <si>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</si>
  <si>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</si>
  <si>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</si>
  <si>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</si>
  <si>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</si>
  <si>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</si>
  <si>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</si>
  <si>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</si>
  <si>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</si>
  <si>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</si>
  <si>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</si>
  <si>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</si>
  <si>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</si>
  <si>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</si>
  <si>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</si>
  <si>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</si>
  <si>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</si>
  <si>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</si>
  <si>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</si>
  <si>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</si>
  <si>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</si>
  <si>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</si>
  <si>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埼玉県さいたま市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</si>
  <si>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</si>
  <si>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</si>
  <si>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</si>
  <si>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</si>
  <si>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</si>
  <si>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</si>
  <si>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</si>
  <si>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</si>
  <si>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</si>
  <si>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</si>
  <si>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</si>
  <si>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</si>
  <si>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</si>
  <si>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</si>
  <si>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</si>
  <si>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</si>
  <si>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</si>
  <si>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</si>
  <si>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</si>
  <si>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</si>
  <si>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</si>
  <si>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</si>
  <si>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</si>
  <si>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</si>
  <si>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</si>
  <si>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</si>
  <si>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</si>
  <si>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</si>
  <si>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</si>
  <si>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</si>
  <si>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</si>
  <si>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</si>
  <si>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</si>
  <si>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</si>
  <si>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</si>
  <si>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</si>
  <si>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</si>
  <si>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</si>
  <si>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</si>
  <si>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</si>
  <si>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</si>
  <si>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</si>
  <si>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</si>
  <si>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</si>
  <si>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</si>
  <si>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</si>
  <si>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</si>
  <si>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</si>
  <si>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</si>
  <si>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</si>
  <si>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</si>
  <si>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</si>
  <si>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</si>
  <si>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</si>
  <si>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</si>
  <si>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</si>
  <si>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</si>
  <si>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</si>
  <si>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</si>
  <si>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</si>
  <si>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</si>
  <si>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</si>
  <si>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</si>
  <si>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</si>
  <si>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</si>
  <si>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</si>
  <si>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</si>
  <si>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</si>
  <si>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</si>
  <si>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</si>
  <si>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</si>
  <si>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</si>
  <si>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</si>
  <si>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</si>
  <si>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</si>
  <si>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</si>
  <si>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</si>
  <si>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</si>
  <si>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</si>
  <si>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</si>
  <si>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</si>
  <si>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</si>
  <si>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</si>
  <si>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</si>
  <si>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</si>
  <si>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</si>
  <si>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</si>
  <si>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</si>
  <si>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</si>
  <si>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</si>
  <si>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</si>
  <si>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</si>
  <si>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</si>
  <si>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</si>
  <si>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</si>
  <si>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</si>
  <si>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</si>
  <si>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</si>
  <si>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</si>
  <si>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</si>
  <si>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</si>
  <si>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</si>
  <si>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</si>
  <si>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</si>
  <si>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</si>
  <si>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</si>
  <si>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</si>
  <si>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</si>
  <si>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</si>
  <si>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</si>
  <si>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</si>
  <si>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</si>
  <si>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</si>
  <si>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</si>
  <si>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</si>
  <si>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</si>
  <si>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</si>
  <si>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</si>
  <si>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</si>
  <si>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</si>
  <si>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</si>
  <si>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</si>
  <si>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</si>
  <si>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</si>
  <si>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</si>
  <si>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</si>
  <si>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</si>
  <si>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</si>
  <si>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</si>
  <si>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</si>
  <si>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</si>
  <si>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</si>
  <si>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</si>
  <si>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</si>
  <si>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</si>
  <si>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</si>
  <si>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</si>
  <si>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</si>
  <si>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</si>
  <si>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</si>
  <si>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</si>
  <si>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</si>
  <si>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</si>
  <si>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</si>
  <si>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</si>
  <si>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</si>
  <si>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</si>
  <si>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</si>
  <si>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</si>
  <si>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</si>
  <si>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</si>
  <si>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</si>
  <si>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</si>
  <si>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埼玉県さいたま市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</si>
  <si>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</si>
  <si>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</si>
  <si>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</si>
  <si>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</si>
  <si>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</si>
  <si>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</si>
  <si>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</si>
  <si>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</si>
  <si>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</si>
  <si>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</si>
  <si>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</si>
  <si>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</si>
  <si>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</si>
  <si>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</si>
  <si>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</si>
  <si>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</si>
  <si>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</si>
  <si>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</si>
  <si>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</si>
  <si>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</si>
  <si>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</si>
  <si>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t>
    <phoneticPr fontId="5"/>
  </si>
  <si>
    <t>さいたま市用地先行取得事業特別会計</t>
    <phoneticPr fontId="5"/>
  </si>
  <si>
    <t>-</t>
    <phoneticPr fontId="5"/>
  </si>
  <si>
    <t>さいたま市大宮駅西口都市改造事業特別会計</t>
    <phoneticPr fontId="5"/>
  </si>
  <si>
    <t>-</t>
    <phoneticPr fontId="5"/>
  </si>
  <si>
    <t>さいたま市南与野駅西口土地区画整理事業特別会計</t>
    <phoneticPr fontId="5"/>
  </si>
  <si>
    <t>-</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</si>
  <si>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</si>
  <si>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</si>
  <si>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</si>
  <si>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</si>
  <si>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</si>
  <si>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</si>
  <si>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</si>
  <si>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</si>
  <si>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</si>
  <si>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</si>
  <si>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</si>
  <si>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</si>
  <si>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</si>
  <si>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</si>
  <si>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</si>
  <si>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</si>
  <si>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</si>
  <si>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</si>
  <si>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</si>
  <si>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</si>
  <si>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さいたま市下水道事業会計</t>
    <phoneticPr fontId="5"/>
  </si>
  <si>
    <t>さいたま市食肉中央卸売市場及びと畜場事業特別会計</t>
    <phoneticPr fontId="5"/>
  </si>
  <si>
    <t>法非適用企業</t>
    <phoneticPr fontId="5"/>
  </si>
  <si>
    <t>宅地造成事業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</si>
  <si>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</si>
  <si>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</si>
  <si>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</si>
  <si>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</si>
  <si>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</si>
  <si>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</si>
  <si>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</si>
  <si>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</si>
  <si>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</si>
  <si>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</si>
  <si>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</si>
  <si>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</si>
  <si>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</si>
  <si>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</si>
  <si>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</si>
  <si>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</si>
  <si>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</si>
  <si>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</si>
  <si>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</si>
  <si>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</si>
  <si>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</si>
  <si>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</si>
  <si>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</si>
  <si>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</si>
  <si>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</si>
  <si>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</si>
  <si>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</si>
  <si>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</si>
  <si>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</si>
  <si>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</si>
  <si>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</si>
  <si>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</si>
  <si>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</si>
  <si>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</si>
  <si>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</si>
  <si>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</si>
  <si>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</si>
  <si>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</si>
  <si>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</si>
  <si>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</si>
  <si>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</si>
  <si>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</si>
  <si>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</si>
  <si>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</si>
  <si>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</si>
  <si>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</si>
  <si>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</si>
  <si>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</si>
  <si>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</si>
  <si>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</si>
  <si>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</si>
  <si>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</si>
  <si>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</si>
  <si>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</si>
  <si>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</si>
  <si>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</si>
  <si>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</si>
  <si>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</si>
  <si>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</si>
  <si>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</si>
  <si>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</si>
  <si>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</si>
  <si>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</si>
  <si>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</si>
  <si>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さいたま市浦和東部第一特定土地区画整理事業特別会計</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</si>
  <si>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</si>
  <si>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</si>
  <si>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</si>
  <si>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</si>
  <si>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</si>
  <si>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</si>
  <si>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</si>
  <si>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</si>
  <si>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</si>
  <si>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</si>
  <si>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</si>
  <si>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</si>
  <si>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</si>
  <si>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</si>
  <si>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</si>
  <si>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</si>
  <si>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</si>
  <si>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</si>
  <si>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</si>
  <si>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</si>
  <si>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</si>
  <si>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</si>
  <si>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</si>
  <si>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</si>
  <si>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</si>
  <si>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</si>
  <si>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</si>
  <si>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</si>
  <si>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</si>
  <si>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</si>
  <si>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</si>
  <si>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</si>
  <si>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</si>
  <si>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</si>
  <si>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</si>
  <si>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</si>
  <si>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</si>
  <si>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</si>
  <si>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</si>
  <si>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</si>
  <si>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</si>
  <si>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</si>
  <si>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</si>
  <si>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</si>
  <si>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</si>
  <si>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</si>
  <si>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</si>
  <si>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</si>
  <si>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</si>
  <si>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</si>
  <si>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</si>
  <si>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</si>
  <si>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</si>
  <si>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</si>
  <si>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</si>
  <si>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</si>
  <si>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</si>
  <si>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</si>
  <si>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</si>
  <si>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</si>
  <si>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</si>
  <si>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</si>
  <si>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</si>
  <si>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</si>
  <si>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</si>
  <si>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</si>
  <si>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</si>
  <si>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</si>
  <si>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</si>
  <si>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</si>
  <si>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</si>
  <si>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</si>
  <si>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</si>
  <si>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</si>
  <si>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</si>
  <si>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</si>
  <si>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</si>
  <si>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</si>
  <si>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</si>
  <si>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</si>
  <si>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</si>
  <si>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</si>
  <si>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</si>
  <si>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</si>
  <si>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</si>
  <si>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</si>
  <si>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0.88</t>
  </si>
  <si>
    <t>さいたま市水道事業会計</t>
  </si>
  <si>
    <t>一般会計</t>
  </si>
  <si>
    <t>さいたま市下水道事業会計</t>
  </si>
  <si>
    <t>さいたま市病院事業会計</t>
  </si>
  <si>
    <t>さいたま市介護保険事業特別会計</t>
  </si>
  <si>
    <t>さいたま市国民健康保険事業特別会計</t>
  </si>
  <si>
    <t>さいたま市食肉中央卸売市場及びと畜場事業特別会計</t>
  </si>
  <si>
    <t>さいたま市後期高齢者医療事業特別会計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</si>
  <si>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</si>
  <si>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</si>
  <si>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</si>
  <si>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</si>
  <si>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</si>
  <si>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</si>
  <si>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</si>
  <si>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</si>
  <si>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公益財団法人さいたま市スポーツ協会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</si>
  <si>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</si>
  <si>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</si>
  <si>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</si>
  <si>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</si>
  <si>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</si>
  <si>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</si>
  <si>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</si>
  <si>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</si>
  <si>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</si>
  <si>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</si>
  <si>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15"/>
  </si>
  <si>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</si>
  <si>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</si>
  <si>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</si>
  <si>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</si>
  <si>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</si>
  <si>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</si>
  <si>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</si>
  <si>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</si>
  <si>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</si>
  <si>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</si>
  <si>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</si>
  <si>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</si>
  <si>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</si>
  <si>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</si>
  <si>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t>
  </si>
  <si>
    <t>彩の国さいたま人づくり広域連合</t>
    <rPh sb="0" eb="1">
      <t>サイ</t>
    </rPh>
    <rPh sb="2" eb="3">
      <t>クニ</t>
    </rPh>
    <rPh sb="7" eb="8">
      <t>ヒト</t>
    </rPh>
    <rPh sb="11" eb="13">
      <t>コウイキ</t>
    </rPh>
    <rPh sb="13" eb="15">
      <t>レンゴウ</t>
    </rPh>
    <phoneticPr fontId="38"/>
  </si>
  <si>
    <t>埼玉県都市競艇組合</t>
    <rPh sb="0" eb="3">
      <t>サイタマケン</t>
    </rPh>
    <rPh sb="3" eb="5">
      <t>トシ</t>
    </rPh>
    <rPh sb="5" eb="7">
      <t>キョウテイ</t>
    </rPh>
    <rPh sb="7" eb="9">
      <t>クミアイ</t>
    </rPh>
    <phoneticPr fontId="38"/>
  </si>
  <si>
    <t>埼玉県浦和競馬組合</t>
    <rPh sb="0" eb="3">
      <t>サイタマケン</t>
    </rPh>
    <rPh sb="3" eb="5">
      <t>ウラワ</t>
    </rPh>
    <rPh sb="5" eb="7">
      <t>ケイバ</t>
    </rPh>
    <rPh sb="7" eb="9">
      <t>クミアイ</t>
    </rPh>
    <phoneticPr fontId="3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</si>
  <si>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3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</si>
  <si>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38"/>
  </si>
  <si>
    <t>-</t>
    <phoneticPr fontId="2"/>
  </si>
  <si>
    <t>庁舎整備基金</t>
    <rPh sb="0" eb="2">
      <t>チョウシャ</t>
    </rPh>
    <rPh sb="2" eb="4">
      <t>セイビ</t>
    </rPh>
    <rPh sb="4" eb="6">
      <t>キキン</t>
    </rPh>
    <phoneticPr fontId="5"/>
  </si>
  <si>
    <t>公共施設マネジメント基金</t>
    <rPh sb="0" eb="2">
      <t>コウキョウ</t>
    </rPh>
    <rPh sb="2" eb="4">
      <t>シセツ</t>
    </rPh>
    <rPh sb="10" eb="12">
      <t>キキン</t>
    </rPh>
    <phoneticPr fontId="5"/>
  </si>
  <si>
    <t>合併振興基金</t>
    <rPh sb="0" eb="2">
      <t>ガッペイ</t>
    </rPh>
    <rPh sb="2" eb="4">
      <t>シンコウ</t>
    </rPh>
    <rPh sb="4" eb="6">
      <t>キキン</t>
    </rPh>
    <phoneticPr fontId="5"/>
  </si>
  <si>
    <t>都市開発基金</t>
    <rPh sb="0" eb="2">
      <t>トシ</t>
    </rPh>
    <rPh sb="2" eb="4">
      <t>カイハツ</t>
    </rPh>
    <rPh sb="4" eb="6">
      <t>キキン</t>
    </rPh>
    <phoneticPr fontId="5"/>
  </si>
  <si>
    <t>災害救助基金</t>
    <rPh sb="0" eb="2">
      <t>サイガイ</t>
    </rPh>
    <rPh sb="2" eb="4">
      <t>キュウジョ</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</si>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</sst>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0B9F-4592-A8DF-DD152969C1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47067</c:v>
                </c:pt>
                <c:pt idx="1">
                  <c:v>61078</c:v>
                </c:pt>
                <c:pt idx="2">
                  <c:v>62747</c:v>
                </c:pt>
                <c:pt idx="3">
                  <c:v>55672</c:v>
                </c:pt>
                <c:pt idx="4">
                  <c:v>51789</c:v>
                </c:pt>
              </c:numCache>
            </c:numRef>
          </c:val>
          <c:smooth val="0"/>
          <c:extLst>
            <c:ext xmlns:c16="http://schemas.microsoft.com/office/drawing/2014/chart" uri="{C3380CC4-5D6E-409C-BE32-E72D297353CC}">
              <c16:uniqueId val="{00000001-0B9F-4592-A8DF-DD152969C1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0.93</c:v>
                </c:pt>
                <c:pt idx="1">
                  <c:v>1.28</c:v>
                </c:pt>
                <c:pt idx="2">
                  <c:v>0.49</c:v>
                </c:pt>
                <c:pt idx="3">
                  <c:v>0.57999999999999996</c:v>
                </c:pt>
                <c:pt idx="4">
                  <c:v>2.52</c:v>
                </c:pt>
              </c:numCache>
            </c:numRef>
          </c:val>
          <c:extLst>
            <c:ext xmlns:c16="http://schemas.microsoft.com/office/drawing/2014/chart" uri="{C3380CC4-5D6E-409C-BE32-E72D297353CC}">
              <c16:uniqueId val="{00000000-32FE-4E90-BEAB-3DF48E6FC5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7.44</c:v>
                </c:pt>
                <c:pt idx="1">
                  <c:v>6.42</c:v>
                </c:pt>
                <c:pt idx="2">
                  <c:v>7.61</c:v>
                </c:pt>
                <c:pt idx="3">
                  <c:v>7.55</c:v>
                </c:pt>
                <c:pt idx="4">
                  <c:v>7.27</c:v>
                </c:pt>
              </c:numCache>
            </c:numRef>
          </c:val>
          <c:extLst>
            <c:ext xmlns:c16="http://schemas.microsoft.com/office/drawing/2014/chart" uri="{C3380CC4-5D6E-409C-BE32-E72D297353CC}">
              <c16:uniqueId val="{00000001-32FE-4E90-BEAB-3DF48E6FC5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-0.88</c:v>
                </c:pt>
                <c:pt idx="1">
                  <c:v>0.47</c:v>
                </c:pt>
                <c:pt idx="2">
                  <c:v>0.49</c:v>
                </c:pt>
                <c:pt idx="3">
                  <c:v>0.08</c:v>
                </c:pt>
                <c:pt idx="4">
                  <c:v>1.87</c:v>
                </c:pt>
              </c:numCache>
            </c:numRef>
          </c:val>
          <c:smooth val="0"/>
          <c:extLst>
            <c:ext xmlns:c16="http://schemas.microsoft.com/office/drawing/2014/chart" uri="{C3380CC4-5D6E-409C-BE32-E72D297353CC}">
              <c16:uniqueId val="{00000002-32FE-4E90-BEAB-3DF48E6FC5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C6-43D2-A27E-32F99FDA83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C6-43D2-A27E-32F99FDA8335}"/>
            </c:ext>
          </c:extLst>
        </c:ser>
        <c:ser>
          <c:idx val="2"/>
          <c:order val="2"/>
          <c:tx>
            <c:strRef>
              <c:f>データシート!$A$29</c:f>
              <c:strCache>
                <c:ptCount val="1"/>
                <c:pt idx="0">
                  <c:v>さいたま市後期高齢者医療事業特別会計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FC6-43D2-A27E-32F99FDA8335}"/>
            </c:ext>
          </c:extLst>
        </c:ser>
        <c:ser>
          <c:idx val="3"/>
          <c:order val="3"/>
          <c:tx>
            <c:strRef>
              <c:f>データシート!$A$30</c:f>
              <c:strCache>
                <c:ptCount val="1"/>
                <c:pt idx="0">
                  <c:v>さいたま市食肉中央卸売市場及びと畜場事業特別会計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EFC6-43D2-A27E-32F99FDA8335}"/>
            </c:ext>
          </c:extLst>
        </c:ser>
        <c:ser>
          <c:idx val="4"/>
          <c:order val="4"/>
          <c:tx>
            <c:strRef>
              <c:f>データシート!$A$31</c:f>
              <c:strCache>
                <c:ptCount val="1"/>
                <c:pt idx="0">
                  <c:v>さいたま市国民健康保険事業特別会計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0.38</c:v>
                </c:pt>
                <c:pt idx="2">
                  <c:v>#N/A</c:v>
                </c:pt>
                <c:pt idx="3">
                  <c:v>0.68</c:v>
                </c:pt>
                <c:pt idx="4">
                  <c:v>#N/A</c:v>
                </c:pt>
                <c:pt idx="5">
                  <c:v>0.01</c:v>
                </c:pt>
                <c:pt idx="6">
                  <c:v>#N/A</c:v>
                </c:pt>
                <c:pt idx="7">
                  <c:v>0.03</c:v>
                </c:pt>
                <c:pt idx="8">
                  <c:v>#N/A</c:v>
                </c:pt>
                <c:pt idx="9">
                  <c:v>0.47</c:v>
                </c:pt>
              </c:numCache>
            </c:numRef>
          </c:val>
          <c:extLst>
            <c:ext xmlns:c16="http://schemas.microsoft.com/office/drawing/2014/chart" uri="{C3380CC4-5D6E-409C-BE32-E72D297353CC}">
              <c16:uniqueId val="{00000004-EFC6-43D2-A27E-32F99FDA8335}"/>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0.57999999999999996</c:v>
                </c:pt>
                <c:pt idx="2">
                  <c:v>#N/A</c:v>
                </c:pt>
                <c:pt idx="3">
                  <c:v>0.15</c:v>
                </c:pt>
                <c:pt idx="4">
                  <c:v>#N/A</c:v>
                </c:pt>
                <c:pt idx="5">
                  <c:v>0.33</c:v>
                </c:pt>
                <c:pt idx="6">
                  <c:v>#N/A</c:v>
                </c:pt>
                <c:pt idx="7">
                  <c:v>0.24</c:v>
                </c:pt>
                <c:pt idx="8">
                  <c:v>#N/A</c:v>
                </c:pt>
                <c:pt idx="9">
                  <c:v>0.63</c:v>
                </c:pt>
              </c:numCache>
            </c:numRef>
          </c:val>
          <c:extLst>
            <c:ext xmlns:c16="http://schemas.microsoft.com/office/drawing/2014/chart" uri="{C3380CC4-5D6E-409C-BE32-E72D297353CC}">
              <c16:uniqueId val="{00000005-EFC6-43D2-A27E-32F99FDA8335}"/>
            </c:ext>
          </c:extLst>
        </c:ser>
        <c:ser>
          <c:idx val="6"/>
          <c:order val="6"/>
          <c:tx>
            <c:strRef>
              <c:f>データシート!$A$33</c:f>
              <c:strCache>
                <c:ptCount val="1"/>
                <c:pt idx="0">
                  <c:v>さいたま市病院事業会計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2.56</c:v>
                </c:pt>
                <c:pt idx="2">
                  <c:v>#N/A</c:v>
                </c:pt>
                <c:pt idx="3">
                  <c:v>1.97</c:v>
                </c:pt>
                <c:pt idx="4">
                  <c:v>#N/A</c:v>
                </c:pt>
                <c:pt idx="5">
                  <c:v>1.85</c:v>
                </c:pt>
                <c:pt idx="6">
                  <c:v>#N/A</c:v>
                </c:pt>
                <c:pt idx="7">
                  <c:v>0.8</c:v>
                </c:pt>
                <c:pt idx="8">
                  <c:v>#N/A</c:v>
                </c:pt>
                <c:pt idx="9">
                  <c:v>1.46</c:v>
                </c:pt>
              </c:numCache>
            </c:numRef>
          </c:val>
          <c:extLst>
            <c:ext xmlns:c16="http://schemas.microsoft.com/office/drawing/2014/chart" uri="{C3380CC4-5D6E-409C-BE32-E72D297353CC}">
              <c16:uniqueId val="{00000006-EFC6-43D2-A27E-32F99FDA8335}"/>
            </c:ext>
          </c:extLst>
        </c:ser>
        <c:ser>
          <c:idx val="7"/>
          <c:order val="7"/>
          <c:tx>
            <c:strRef>
              <c:f>データシート!$A$34</c:f>
              <c:strCache>
                <c:ptCount val="1"/>
                <c:pt idx="0">
                  <c:v>さいたま市下水道事業会計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1.28</c:v>
                </c:pt>
                <c:pt idx="2">
                  <c:v>#N/A</c:v>
                </c:pt>
                <c:pt idx="3">
                  <c:v>1.06</c:v>
                </c:pt>
                <c:pt idx="4">
                  <c:v>#N/A</c:v>
                </c:pt>
                <c:pt idx="5">
                  <c:v>1.33</c:v>
                </c:pt>
                <c:pt idx="6">
                  <c:v>#N/A</c:v>
                </c:pt>
                <c:pt idx="7">
                  <c:v>1.54</c:v>
                </c:pt>
                <c:pt idx="8">
                  <c:v>#N/A</c:v>
                </c:pt>
                <c:pt idx="9">
                  <c:v>1.68</c:v>
                </c:pt>
              </c:numCache>
            </c:numRef>
          </c:val>
          <c:extLst>
            <c:ext xmlns:c16="http://schemas.microsoft.com/office/drawing/2014/chart" uri="{C3380CC4-5D6E-409C-BE32-E72D297353CC}">
              <c16:uniqueId val="{00000007-EFC6-43D2-A27E-32F99FDA83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0.93</c:v>
                </c:pt>
                <c:pt idx="2">
                  <c:v>#N/A</c:v>
                </c:pt>
                <c:pt idx="3">
                  <c:v>1.27</c:v>
                </c:pt>
                <c:pt idx="4">
                  <c:v>#N/A</c:v>
                </c:pt>
                <c:pt idx="5">
                  <c:v>0.49</c:v>
                </c:pt>
                <c:pt idx="6">
                  <c:v>#N/A</c:v>
                </c:pt>
                <c:pt idx="7">
                  <c:v>0.57999999999999996</c:v>
                </c:pt>
                <c:pt idx="8">
                  <c:v>#N/A</c:v>
                </c:pt>
                <c:pt idx="9">
                  <c:v>2.5099999999999998</c:v>
                </c:pt>
              </c:numCache>
            </c:numRef>
          </c:val>
          <c:extLst>
            <c:ext xmlns:c16="http://schemas.microsoft.com/office/drawing/2014/chart" uri="{C3380CC4-5D6E-409C-BE32-E72D297353CC}">
              <c16:uniqueId val="{00000008-EFC6-43D2-A27E-32F99FDA8335}"/>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5.42</c:v>
                </c:pt>
                <c:pt idx="2">
                  <c:v>#N/A</c:v>
                </c:pt>
                <c:pt idx="3">
                  <c:v>4.88</c:v>
                </c:pt>
                <c:pt idx="4">
                  <c:v>#N/A</c:v>
                </c:pt>
                <c:pt idx="5">
                  <c:v>4.37</c:v>
                </c:pt>
                <c:pt idx="6">
                  <c:v>#N/A</c:v>
                </c:pt>
                <c:pt idx="7">
                  <c:v>3.91</c:v>
                </c:pt>
                <c:pt idx="8">
                  <c:v>#N/A</c:v>
                </c:pt>
                <c:pt idx="9">
                  <c:v>3.64</c:v>
                </c:pt>
              </c:numCache>
            </c:numRef>
          </c:val>
          <c:extLst>
            <c:ext xmlns:c16="http://schemas.microsoft.com/office/drawing/2014/chart" uri="{C3380CC4-5D6E-409C-BE32-E72D297353CC}">
              <c16:uniqueId val="{00000009-EFC6-43D2-A27E-32F99FDA83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42135</c:v>
                </c:pt>
                <c:pt idx="5">
                  <c:v>41772</c:v>
                </c:pt>
                <c:pt idx="8">
                  <c:v>42794</c:v>
                </c:pt>
                <c:pt idx="11">
                  <c:v>41621</c:v>
                </c:pt>
                <c:pt idx="14">
                  <c:v>41316</c:v>
                </c:pt>
              </c:numCache>
            </c:numRef>
          </c:val>
          <c:extLst>
            <c:ext xmlns:c16="http://schemas.microsoft.com/office/drawing/2014/chart" uri="{C3380CC4-5D6E-409C-BE32-E72D297353CC}">
              <c16:uniqueId val="{00000000-7521-4239-98F8-3AC6791009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21-4239-98F8-3AC6791009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355</c:v>
                </c:pt>
                <c:pt idx="3">
                  <c:v>356</c:v>
                </c:pt>
                <c:pt idx="6">
                  <c:v>366</c:v>
                </c:pt>
                <c:pt idx="9">
                  <c:v>581</c:v>
                </c:pt>
                <c:pt idx="12">
                  <c:v>577</c:v>
                </c:pt>
              </c:numCache>
            </c:numRef>
          </c:val>
          <c:extLst>
            <c:ext xmlns:c16="http://schemas.microsoft.com/office/drawing/2014/chart" uri="{C3380CC4-5D6E-409C-BE32-E72D297353CC}">
              <c16:uniqueId val="{00000002-7521-4239-98F8-3AC6791009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1-4239-98F8-3AC6791009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5489</c:v>
                </c:pt>
                <c:pt idx="3">
                  <c:v>4720</c:v>
                </c:pt>
                <c:pt idx="6">
                  <c:v>5033</c:v>
                </c:pt>
                <c:pt idx="9">
                  <c:v>4435</c:v>
                </c:pt>
                <c:pt idx="12">
                  <c:v>5143</c:v>
                </c:pt>
              </c:numCache>
            </c:numRef>
          </c:val>
          <c:extLst>
            <c:ext xmlns:c16="http://schemas.microsoft.com/office/drawing/2014/chart" uri="{C3380CC4-5D6E-409C-BE32-E72D297353CC}">
              <c16:uniqueId val="{00000004-7521-4239-98F8-3AC6791009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7521-4239-98F8-3AC6791009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21-4239-98F8-3AC6791009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45011</c:v>
                </c:pt>
                <c:pt idx="3">
                  <c:v>46705</c:v>
                </c:pt>
                <c:pt idx="6">
                  <c:v>47554</c:v>
                </c:pt>
                <c:pt idx="9">
                  <c:v>49397</c:v>
                </c:pt>
                <c:pt idx="12">
                  <c:v>51260</c:v>
                </c:pt>
              </c:numCache>
            </c:numRef>
          </c:val>
          <c:extLst>
            <c:ext xmlns:c16="http://schemas.microsoft.com/office/drawing/2014/chart" uri="{C3380CC4-5D6E-409C-BE32-E72D297353CC}">
              <c16:uniqueId val="{00000007-7521-4239-98F8-3AC6791009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12053</c:v>
                </c:pt>
                <c:pt idx="2">
                  <c:v>#N/A</c:v>
                </c:pt>
                <c:pt idx="3">
                  <c:v>#N/A</c:v>
                </c:pt>
                <c:pt idx="4">
                  <c:v>13342</c:v>
                </c:pt>
                <c:pt idx="5">
                  <c:v>#N/A</c:v>
                </c:pt>
                <c:pt idx="6">
                  <c:v>#N/A</c:v>
                </c:pt>
                <c:pt idx="7">
                  <c:v>13492</c:v>
                </c:pt>
                <c:pt idx="8">
                  <c:v>#N/A</c:v>
                </c:pt>
                <c:pt idx="9">
                  <c:v>#N/A</c:v>
                </c:pt>
                <c:pt idx="10">
                  <c:v>16125</c:v>
                </c:pt>
                <c:pt idx="11">
                  <c:v>#N/A</c:v>
                </c:pt>
                <c:pt idx="12">
                  <c:v>#N/A</c:v>
                </c:pt>
                <c:pt idx="13">
                  <c:v>18997</c:v>
                </c:pt>
                <c:pt idx="14">
                  <c:v>#N/A</c:v>
                </c:pt>
              </c:numCache>
            </c:numRef>
          </c:val>
          <c:smooth val="0"/>
          <c:extLst>
            <c:ext xmlns:c16="http://schemas.microsoft.com/office/drawing/2014/chart" uri="{C3380CC4-5D6E-409C-BE32-E72D297353CC}">
              <c16:uniqueId val="{00000008-7521-4239-98F8-3AC6791009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384048</c:v>
                </c:pt>
                <c:pt idx="5">
                  <c:v>390685</c:v>
                </c:pt>
                <c:pt idx="8">
                  <c:v>384431</c:v>
                </c:pt>
                <c:pt idx="11">
                  <c:v>378372</c:v>
                </c:pt>
                <c:pt idx="14">
                  <c:v>377319</c:v>
                </c:pt>
              </c:numCache>
            </c:numRef>
          </c:val>
          <c:extLst>
            <c:ext xmlns:c16="http://schemas.microsoft.com/office/drawing/2014/chart" uri="{C3380CC4-5D6E-409C-BE32-E72D297353CC}">
              <c16:uniqueId val="{00000000-514A-4513-AE3C-8F198CE008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96979</c:v>
                </c:pt>
                <c:pt idx="5">
                  <c:v>99629</c:v>
                </c:pt>
                <c:pt idx="8">
                  <c:v>103898</c:v>
                </c:pt>
                <c:pt idx="11">
                  <c:v>98808</c:v>
                </c:pt>
                <c:pt idx="14">
                  <c:v>102481</c:v>
                </c:pt>
              </c:numCache>
            </c:numRef>
          </c:val>
          <c:extLst>
            <c:ext xmlns:c16="http://schemas.microsoft.com/office/drawing/2014/chart" uri="{C3380CC4-5D6E-409C-BE32-E72D297353CC}">
              <c16:uniqueId val="{00000001-514A-4513-AE3C-8F198CE008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66613</c:v>
                </c:pt>
                <c:pt idx="5">
                  <c:v>69129</c:v>
                </c:pt>
                <c:pt idx="8">
                  <c:v>67555</c:v>
                </c:pt>
                <c:pt idx="11">
                  <c:v>61315</c:v>
                </c:pt>
                <c:pt idx="14">
                  <c:v>59776</c:v>
                </c:pt>
              </c:numCache>
            </c:numRef>
          </c:val>
          <c:extLst>
            <c:ext xmlns:c16="http://schemas.microsoft.com/office/drawing/2014/chart" uri="{C3380CC4-5D6E-409C-BE32-E72D297353CC}">
              <c16:uniqueId val="{00000002-514A-4513-AE3C-8F198CE008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4A-4513-AE3C-8F198CE008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4A-4513-AE3C-8F198CE008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716</c:v>
                </c:pt>
                <c:pt idx="3">
                  <c:v>637</c:v>
                </c:pt>
                <c:pt idx="6">
                  <c:v>530</c:v>
                </c:pt>
                <c:pt idx="9">
                  <c:v>435</c:v>
                </c:pt>
                <c:pt idx="12">
                  <c:v>407</c:v>
                </c:pt>
              </c:numCache>
            </c:numRef>
          </c:val>
          <c:extLst>
            <c:ext xmlns:c16="http://schemas.microsoft.com/office/drawing/2014/chart" uri="{C3380CC4-5D6E-409C-BE32-E72D297353CC}">
              <c16:uniqueId val="{00000005-514A-4513-AE3C-8F198CE008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52828</c:v>
                </c:pt>
                <c:pt idx="3">
                  <c:v>77602</c:v>
                </c:pt>
                <c:pt idx="6">
                  <c:v>74885</c:v>
                </c:pt>
                <c:pt idx="9">
                  <c:v>74154</c:v>
                </c:pt>
                <c:pt idx="12">
                  <c:v>75224</c:v>
                </c:pt>
              </c:numCache>
            </c:numRef>
          </c:val>
          <c:extLst>
            <c:ext xmlns:c16="http://schemas.microsoft.com/office/drawing/2014/chart" uri="{C3380CC4-5D6E-409C-BE32-E72D297353CC}">
              <c16:uniqueId val="{00000006-514A-4513-AE3C-8F198CE008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14A-4513-AE3C-8F198CE008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57595</c:v>
                </c:pt>
                <c:pt idx="3">
                  <c:v>59105</c:v>
                </c:pt>
                <c:pt idx="6">
                  <c:v>60801</c:v>
                </c:pt>
                <c:pt idx="9">
                  <c:v>75693</c:v>
                </c:pt>
                <c:pt idx="12">
                  <c:v>73023</c:v>
                </c:pt>
              </c:numCache>
            </c:numRef>
          </c:val>
          <c:extLst>
            <c:ext xmlns:c16="http://schemas.microsoft.com/office/drawing/2014/chart" uri="{C3380CC4-5D6E-409C-BE32-E72D297353CC}">
              <c16:uniqueId val="{00000008-514A-4513-AE3C-8F198CE008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1910</c:v>
                </c:pt>
                <c:pt idx="3">
                  <c:v>1608</c:v>
                </c:pt>
                <c:pt idx="6">
                  <c:v>5112</c:v>
                </c:pt>
                <c:pt idx="9">
                  <c:v>4599</c:v>
                </c:pt>
                <c:pt idx="12">
                  <c:v>4078</c:v>
                </c:pt>
              </c:numCache>
            </c:numRef>
          </c:val>
          <c:extLst>
            <c:ext xmlns:c16="http://schemas.microsoft.com/office/drawing/2014/chart" uri="{C3380CC4-5D6E-409C-BE32-E72D297353CC}">
              <c16:uniqueId val="{00000009-514A-4513-AE3C-8F198CE008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446961</c:v>
                </c:pt>
                <c:pt idx="3">
                  <c:v>461232</c:v>
                </c:pt>
                <c:pt idx="6">
                  <c:v>471864</c:v>
                </c:pt>
                <c:pt idx="9">
                  <c:v>471043</c:v>
                </c:pt>
                <c:pt idx="12">
                  <c:v>466542</c:v>
                </c:pt>
              </c:numCache>
            </c:numRef>
          </c:val>
          <c:extLst>
            <c:ext xmlns:c16="http://schemas.microsoft.com/office/drawing/2014/chart" uri="{C3380CC4-5D6E-409C-BE32-E72D297353CC}">
              <c16:uniqueId val="{0000000A-514A-4513-AE3C-8F198CE008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12370</c:v>
                </c:pt>
                <c:pt idx="2">
                  <c:v>#N/A</c:v>
                </c:pt>
                <c:pt idx="3">
                  <c:v>#N/A</c:v>
                </c:pt>
                <c:pt idx="4">
                  <c:v>40743</c:v>
                </c:pt>
                <c:pt idx="5">
                  <c:v>#N/A</c:v>
                </c:pt>
                <c:pt idx="6">
                  <c:v>#N/A</c:v>
                </c:pt>
                <c:pt idx="7">
                  <c:v>57308</c:v>
                </c:pt>
                <c:pt idx="8">
                  <c:v>#N/A</c:v>
                </c:pt>
                <c:pt idx="9">
                  <c:v>#N/A</c:v>
                </c:pt>
                <c:pt idx="10">
                  <c:v>87430</c:v>
                </c:pt>
                <c:pt idx="11">
                  <c:v>#N/A</c:v>
                </c:pt>
                <c:pt idx="12">
                  <c:v>#N/A</c:v>
                </c:pt>
                <c:pt idx="13">
                  <c:v>79697</c:v>
                </c:pt>
                <c:pt idx="14">
                  <c:v>#N/A</c:v>
                </c:pt>
              </c:numCache>
            </c:numRef>
          </c:val>
          <c:smooth val="0"/>
          <c:extLst>
            <c:ext xmlns:c16="http://schemas.microsoft.com/office/drawing/2014/chart" uri="{C3380CC4-5D6E-409C-BE32-E72D297353CC}">
              <c16:uniqueId val="{0000000B-514A-4513-AE3C-8F198CE008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22769</c:v>
                </c:pt>
                <c:pt idx="1">
                  <c:v>22748</c:v>
                </c:pt>
                <c:pt idx="2">
                  <c:v>22497</c:v>
                </c:pt>
              </c:numCache>
            </c:numRef>
          </c:val>
          <c:extLst>
            <c:ext xmlns:c16="http://schemas.microsoft.com/office/drawing/2014/chart" uri="{C3380CC4-5D6E-409C-BE32-E72D297353CC}">
              <c16:uniqueId val="{00000000-CDC6-4F31-B4D1-4AED50DE48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4952</c:v>
                </c:pt>
                <c:pt idx="1">
                  <c:v>2172</c:v>
                </c:pt>
                <c:pt idx="2">
                  <c:v>1831</c:v>
                </c:pt>
              </c:numCache>
            </c:numRef>
          </c:val>
          <c:extLst>
            <c:ext xmlns:c16="http://schemas.microsoft.com/office/drawing/2014/chart" uri="{C3380CC4-5D6E-409C-BE32-E72D297353CC}">
              <c16:uniqueId val="{00000001-CDC6-4F31-B4D1-4AED50DE48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18420</c:v>
                </c:pt>
                <c:pt idx="1">
                  <c:v>17646</c:v>
                </c:pt>
                <c:pt idx="2">
                  <c:v>19892</c:v>
                </c:pt>
              </c:numCache>
            </c:numRef>
          </c:val>
          <c:extLst>
            <c:ext xmlns:c16="http://schemas.microsoft.com/office/drawing/2014/chart" uri="{C3380CC4-5D6E-409C-BE32-E72D297353CC}">
              <c16:uniqueId val="{00000002-CDC6-4F31-B4D1-4AED50DE48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については、臨時財政対策債等の元利償還金が増加したこと、新市立病院開院に伴う企業債償還が開始され、元利償還金に対する繰入金が増加したことから全体としては増加した。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については、合併特例債償還費等の減により、災害復旧費等に係る基準財政需要額が減少したことから減となった。</a:t>
          </a:r>
        </a:p>
        <a:p>
          <a:r>
            <a:rPr kumimoji="1" lang="ja-JP" altLang="en-US" sz="1400">
              <a:latin typeface="ＭＳ ゴシック" pitchFamily="49" charset="-128"/>
              <a:ea typeface="ＭＳ ゴシック" pitchFamily="49" charset="-128"/>
            </a:rPr>
            <a:t>　今後も有利な地方債を活用しながら、市債残高を見据えた普通建設事業の平準化に努める。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総務省が示す積立ルールが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としているのに対し、本市では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年償還を予定しており、発行年度を含めて</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年据置後、発行額の</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％ずつ積み立てているため乖離が生じている。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中学校空調整備事業や廃棄物処理施設の解体工事の完了等に伴い一般会計等地方債残高が減少したこと、市立病院の建替事業に係る元金償還が開始したこと等に伴い公営企業債等繰入見込額が減少したこと等により、全体で減少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介護保険保険給付費等準備基金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等の取崩しにより減少した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ものの、充当可能な都市計画事業税の増により充当可能特定歳入が増加したため、全体で増となった。</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400">
              <a:latin typeface="ＭＳ ゴシック" pitchFamily="49" charset="-128"/>
              <a:ea typeface="ＭＳ ゴシック" pitchFamily="49" charset="-128"/>
            </a:rPr>
            <a:t>今後もインフラ整備や施設の老朽化対策により将来負担額の増加が見込まれることから、普通建設事業の平準化を図り、財政の健全化に努めていく必要がある。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百万円を積み立てた一方、「財政調整基金」から社会保障関係費等の増加に伴い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百万円を取り崩し、また、「公共施設マネジメント基金」から公共施設の計画的な保全及び更新の資金に充てるため、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財政調整基金は、財政の年度間調整を図るため、予算編成において財源不足が生じた場合、取崩しを行う。また、決算において剰余金が生じた場合には、地方財政法の規定に基づき、積立てを行う。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減債基金は、市債の償還に必要な財源に不足が生じた場合、取崩しを行う。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公共施設マネジメント基金は、公共施設の計画的な保全及び更新を行っていくことから、継続して積立てを行うとともに、必要な財源に充てるため、取崩しを行う。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：庁舎（本庁舎又は区役所庁舎）の整備に必要な経費への充当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・庁舎整備基金：庁舎整備に必要な経費の財源を確保するため、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・庁舎整備基金：庁舎整備に必要な経費の財源を確保するため、継続して積立てを行う。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・公共施設マネジメント基金：市の公共施設の計画的な保全及び更新に必要な経費の財源を確保するため、継続して積立てを行う。一方で、保全及び更新に必要な経費の財源に充てるため、取崩しを行う。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決算において余剰金が生じた場合には、地方財政法の規定に基づき、積立てを行う。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また、今後の急激な財政環境の悪化に備え、過去の決算において収支を確保するために取り崩した実績等を踏まえた水準の残高を確保することとしている。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市債の償還に必要な資金等として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繰上償還に代わる措置として減債基金への積立てを実施した分については、平成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年度にかけて取り崩すことを予定している。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また、市債の償還に必要な財源に不足が生じた場合、取崩しを行う。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1,324,589
1,297,490
217.43
717,948,173
705,320,564
7,790,182
309,502,012
452,628,300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市民の所得水準が高く、類似団体平均を上回る税収があるため、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となっており、近年横ばい傾向となっている。</a:t>
          </a:r>
        </a:p>
        <a:p>
          <a:r>
            <a:rPr kumimoji="1" lang="ja-JP" altLang="en-US" sz="1300">
              <a:latin typeface="ＭＳ Ｐゴシック" panose="020B0600070205080204" pitchFamily="50" charset="-128"/>
              <a:ea typeface="ＭＳ Ｐゴシック" panose="020B0600070205080204" pitchFamily="50" charset="-128"/>
            </a:rPr>
            <a:t>　単年度の算定結果では、平成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0.978</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0.977</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0.980</a:t>
          </a:r>
          <a:r>
            <a:rPr kumimoji="1" lang="ja-JP" altLang="en-US" sz="1300">
              <a:latin typeface="ＭＳ Ｐゴシック" panose="020B0600070205080204" pitchFamily="50" charset="-128"/>
              <a:ea typeface="ＭＳ Ｐゴシック" panose="020B0600070205080204" pitchFamily="50" charset="-128"/>
            </a:rPr>
            <a:t>と安定的に推移しており、引き続き、税の徴収強化等により歳入の確保に努める。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人件費等の義務的経費が増加したものの、地方税の増収等により一般財源収入も増加したため、前年度と比較し</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ポイント数値が改善した。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今後も、少子高齢化等による扶助費等の増加が見込まれるため、地方税を始めとする自主財源の確保や事業の見直しによる経常経費の削減に努める。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167922</xdr:rowOff>
    </xdr:from>
    <xdr:to>
      <xdr:col>23</xdr:col>
      <xdr:colOff>133350</xdr:colOff>
      <xdr:row>65</xdr:row>
      <xdr:rowOff>39511</xdr:rowOff>
    </xdr:to>
    <xdr:cxnSp macro="">
      <xdr:nvCxnSpPr>
        <xdr:cNvPr id="132" name="直線コネクタ 131"/>
        <xdr:cNvCxnSpPr/>
      </xdr:nvCxnSpPr>
      <xdr:spPr>
        <a:xfrm flipV="1">
          <a:off x="4114800" y="10969272"/>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39511</xdr:rowOff>
    </xdr:to>
    <xdr:cxnSp macro="">
      <xdr:nvCxnSpPr>
        <xdr:cNvPr id="135" name="直線コネクタ 134"/>
        <xdr:cNvCxnSpPr/>
      </xdr:nvCxnSpPr>
      <xdr:spPr>
        <a:xfrm>
          <a:off x="3225800" y="1115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12700</xdr:rowOff>
    </xdr:to>
    <xdr:cxnSp macro="">
      <xdr:nvCxnSpPr>
        <xdr:cNvPr id="138" name="直線コネクタ 137"/>
        <xdr:cNvCxnSpPr/>
      </xdr:nvCxnSpPr>
      <xdr:spPr>
        <a:xfrm>
          <a:off x="2336800" y="109960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64</xdr:row>
      <xdr:rowOff>23283</xdr:rowOff>
    </xdr:to>
    <xdr:cxnSp macro="">
      <xdr:nvCxnSpPr>
        <xdr:cNvPr id="141" name="直線コネクタ 140"/>
        <xdr:cNvCxnSpPr/>
      </xdr:nvCxnSpPr>
      <xdr:spPr>
        <a:xfrm>
          <a:off x="1447800" y="107547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51" name="楕円 150"/>
        <xdr:cNvSpPr/>
      </xdr:nvSpPr>
      <xdr:spPr>
        <a:xfrm>
          <a:off x="4902200" y="109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89199</xdr:rowOff>
    </xdr:from>
    <xdr:ext cx="762000" cy="259045"/>
    <xdr:sp macro="" textlink="">
      <xdr:nvSpPr>
        <xdr:cNvPr id="152" name="財政構造の弾力性該当値テキスト"/>
        <xdr:cNvSpPr txBox="1"/>
      </xdr:nvSpPr>
      <xdr:spPr>
        <a:xfrm>
          <a:off x="5041900" y="1089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160161</xdr:rowOff>
    </xdr:from>
    <xdr:to>
      <xdr:col>19</xdr:col>
      <xdr:colOff>184150</xdr:colOff>
      <xdr:row>65</xdr:row>
      <xdr:rowOff>90311</xdr:rowOff>
    </xdr:to>
    <xdr:sp macro="" textlink="">
      <xdr:nvSpPr>
        <xdr:cNvPr id="153" name="楕円 152"/>
        <xdr:cNvSpPr/>
      </xdr:nvSpPr>
      <xdr:spPr>
        <a:xfrm>
          <a:off x="4064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75088</xdr:rowOff>
    </xdr:from>
    <xdr:ext cx="736600" cy="259045"/>
    <xdr:sp macro="" textlink="">
      <xdr:nvSpPr>
        <xdr:cNvPr id="154" name="テキスト ボックス 153"/>
        <xdr:cNvSpPr txBox="1"/>
      </xdr:nvSpPr>
      <xdr:spPr>
        <a:xfrm>
          <a:off x="3733800" y="112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58" name="テキスト ボックス 157"/>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9" name="楕円 158"/>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0" name="テキスト ボックス 159"/>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導入等の影響により増加し、物件費、維持補修費は、昨年度より減少した。また、人口の増加により、人口１人当たりの人件費・物件費等の決算額は、類似団体の平均より大幅に下回っている状態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今後も、適正な定員管理計画を進めるとともに、公民連携等の民間活力の活用の推進や、既存事業の更なる見直しによるコスト削減を図る。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170159</xdr:rowOff>
    </xdr:from>
    <xdr:to>
      <xdr:col>23</xdr:col>
      <xdr:colOff>133350</xdr:colOff>
      <xdr:row>85</xdr:row>
      <xdr:rowOff>8448</xdr:rowOff>
    </xdr:to>
    <xdr:cxnSp macro="">
      <xdr:nvCxnSpPr>
        <xdr:cNvPr id="197" name="直線コネクタ 196"/>
        <xdr:cNvCxnSpPr/>
      </xdr:nvCxnSpPr>
      <xdr:spPr>
        <a:xfrm flipV="1">
          <a:off x="4114800" y="14571959"/>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148045</xdr:rowOff>
    </xdr:from>
    <xdr:to>
      <xdr:col>19</xdr:col>
      <xdr:colOff>133350</xdr:colOff>
      <xdr:row>85</xdr:row>
      <xdr:rowOff>8448</xdr:rowOff>
    </xdr:to>
    <xdr:cxnSp macro="">
      <xdr:nvCxnSpPr>
        <xdr:cNvPr id="200" name="直線コネクタ 199"/>
        <xdr:cNvCxnSpPr/>
      </xdr:nvCxnSpPr>
      <xdr:spPr>
        <a:xfrm>
          <a:off x="3225800" y="14549845"/>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108679</xdr:rowOff>
    </xdr:from>
    <xdr:to>
      <xdr:col>15</xdr:col>
      <xdr:colOff>82550</xdr:colOff>
      <xdr:row>84</xdr:row>
      <xdr:rowOff>148045</xdr:rowOff>
    </xdr:to>
    <xdr:cxnSp macro="">
      <xdr:nvCxnSpPr>
        <xdr:cNvPr id="203" name="直線コネクタ 202"/>
        <xdr:cNvCxnSpPr/>
      </xdr:nvCxnSpPr>
      <xdr:spPr>
        <a:xfrm>
          <a:off x="2336800" y="14510479"/>
          <a:ext cx="8890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48357</xdr:rowOff>
    </xdr:from>
    <xdr:to>
      <xdr:col>11</xdr:col>
      <xdr:colOff>31750</xdr:colOff>
      <xdr:row>84</xdr:row>
      <xdr:rowOff>108679</xdr:rowOff>
    </xdr:to>
    <xdr:cxnSp macro="">
      <xdr:nvCxnSpPr>
        <xdr:cNvPr id="206" name="直線コネクタ 205"/>
        <xdr:cNvCxnSpPr/>
      </xdr:nvCxnSpPr>
      <xdr:spPr>
        <a:xfrm>
          <a:off x="1447800" y="13935807"/>
          <a:ext cx="889000" cy="57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119359</xdr:rowOff>
    </xdr:from>
    <xdr:to>
      <xdr:col>23</xdr:col>
      <xdr:colOff>184150</xdr:colOff>
      <xdr:row>85</xdr:row>
      <xdr:rowOff>49509</xdr:rowOff>
    </xdr:to>
    <xdr:sp macro="" textlink="">
      <xdr:nvSpPr>
        <xdr:cNvPr id="216" name="楕円 215"/>
        <xdr:cNvSpPr/>
      </xdr:nvSpPr>
      <xdr:spPr>
        <a:xfrm>
          <a:off x="4902200" y="145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40636</xdr:rowOff>
    </xdr:from>
    <xdr:ext cx="762000" cy="259045"/>
    <xdr:sp macro="" textlink="">
      <xdr:nvSpPr>
        <xdr:cNvPr id="217" name="人件費・物件費等の状況該当値テキスト"/>
        <xdr:cNvSpPr txBox="1"/>
      </xdr:nvSpPr>
      <xdr:spPr>
        <a:xfrm>
          <a:off x="5041900" y="1444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129098</xdr:rowOff>
    </xdr:from>
    <xdr:to>
      <xdr:col>19</xdr:col>
      <xdr:colOff>184150</xdr:colOff>
      <xdr:row>85</xdr:row>
      <xdr:rowOff>59248</xdr:rowOff>
    </xdr:to>
    <xdr:sp macro="" textlink="">
      <xdr:nvSpPr>
        <xdr:cNvPr id="218" name="楕円 217"/>
        <xdr:cNvSpPr/>
      </xdr:nvSpPr>
      <xdr:spPr>
        <a:xfrm>
          <a:off x="4064000" y="145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69425</xdr:rowOff>
    </xdr:from>
    <xdr:ext cx="736600" cy="259045"/>
    <xdr:sp macro="" textlink="">
      <xdr:nvSpPr>
        <xdr:cNvPr id="219" name="テキスト ボックス 218"/>
        <xdr:cNvSpPr txBox="1"/>
      </xdr:nvSpPr>
      <xdr:spPr>
        <a:xfrm>
          <a:off x="3733800" y="1429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97245</xdr:rowOff>
    </xdr:from>
    <xdr:to>
      <xdr:col>15</xdr:col>
      <xdr:colOff>133350</xdr:colOff>
      <xdr:row>85</xdr:row>
      <xdr:rowOff>27395</xdr:rowOff>
    </xdr:to>
    <xdr:sp macro="" textlink="">
      <xdr:nvSpPr>
        <xdr:cNvPr id="220" name="楕円 219"/>
        <xdr:cNvSpPr/>
      </xdr:nvSpPr>
      <xdr:spPr>
        <a:xfrm>
          <a:off x="31750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37572</xdr:rowOff>
    </xdr:from>
    <xdr:ext cx="762000" cy="259045"/>
    <xdr:sp macro="" textlink="">
      <xdr:nvSpPr>
        <xdr:cNvPr id="221" name="テキスト ボックス 220"/>
        <xdr:cNvSpPr txBox="1"/>
      </xdr:nvSpPr>
      <xdr:spPr>
        <a:xfrm>
          <a:off x="2844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57879</xdr:rowOff>
    </xdr:from>
    <xdr:to>
      <xdr:col>11</xdr:col>
      <xdr:colOff>82550</xdr:colOff>
      <xdr:row>84</xdr:row>
      <xdr:rowOff>159479</xdr:rowOff>
    </xdr:to>
    <xdr:sp macro="" textlink="">
      <xdr:nvSpPr>
        <xdr:cNvPr id="222" name="楕円 221"/>
        <xdr:cNvSpPr/>
      </xdr:nvSpPr>
      <xdr:spPr>
        <a:xfrm>
          <a:off x="2286000" y="144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169656</xdr:rowOff>
    </xdr:from>
    <xdr:ext cx="762000" cy="259045"/>
    <xdr:sp macro="" textlink="">
      <xdr:nvSpPr>
        <xdr:cNvPr id="223" name="テキスト ボックス 222"/>
        <xdr:cNvSpPr txBox="1"/>
      </xdr:nvSpPr>
      <xdr:spPr>
        <a:xfrm>
          <a:off x="1955800" y="1422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169007</xdr:rowOff>
    </xdr:from>
    <xdr:to>
      <xdr:col>7</xdr:col>
      <xdr:colOff>31750</xdr:colOff>
      <xdr:row>81</xdr:row>
      <xdr:rowOff>99157</xdr:rowOff>
    </xdr:to>
    <xdr:sp macro="" textlink="">
      <xdr:nvSpPr>
        <xdr:cNvPr id="224" name="楕円 223"/>
        <xdr:cNvSpPr/>
      </xdr:nvSpPr>
      <xdr:spPr>
        <a:xfrm>
          <a:off x="1397000" y="138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109334</xdr:rowOff>
    </xdr:from>
    <xdr:ext cx="762000" cy="259045"/>
    <xdr:sp macro="" textlink="">
      <xdr:nvSpPr>
        <xdr:cNvPr id="225" name="テキスト ボックス 224"/>
        <xdr:cNvSpPr txBox="1"/>
      </xdr:nvSpPr>
      <xdr:spPr>
        <a:xfrm>
          <a:off x="1066800" y="1365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職員構成の相違のほか、キャリア最終盤における給与水準の上昇の抑制が国や類似団体に比べて弱いこと等が要因と考える。</a:t>
          </a: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給料表について国を上回る引下げを行うとともに、年功的な給与水準の抑制を図ったところであり、その効果をしっかりと検証し、引き続き市人事委員会勧告に基づく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93980</xdr:rowOff>
    </xdr:to>
    <xdr:cxnSp macro="">
      <xdr:nvCxnSpPr>
        <xdr:cNvPr id="257" name="直線コネクタ 256"/>
        <xdr:cNvCxnSpPr/>
      </xdr:nvCxnSpPr>
      <xdr:spPr>
        <a:xfrm flipV="1">
          <a:off x="16179800" y="15280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93980</xdr:rowOff>
    </xdr:to>
    <xdr:cxnSp macro="">
      <xdr:nvCxnSpPr>
        <xdr:cNvPr id="260" name="直線コネクタ 259"/>
        <xdr:cNvCxnSpPr/>
      </xdr:nvCxnSpPr>
      <xdr:spPr>
        <a:xfrm>
          <a:off x="15290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118111</xdr:rowOff>
    </xdr:to>
    <xdr:cxnSp macro="">
      <xdr:nvCxnSpPr>
        <xdr:cNvPr id="263" name="直線コネクタ 262"/>
        <xdr:cNvCxnSpPr/>
      </xdr:nvCxnSpPr>
      <xdr:spPr>
        <a:xfrm flipV="1">
          <a:off x="14401800" y="153289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118111</xdr:rowOff>
    </xdr:from>
    <xdr:to>
      <xdr:col>68</xdr:col>
      <xdr:colOff>152400</xdr:colOff>
      <xdr:row>89</xdr:row>
      <xdr:rowOff>118111</xdr:rowOff>
    </xdr:to>
    <xdr:cxnSp macro="">
      <xdr:nvCxnSpPr>
        <xdr:cNvPr id="266" name="直線コネクタ 265"/>
        <xdr:cNvCxnSpPr/>
      </xdr:nvCxnSpPr>
      <xdr:spPr>
        <a:xfrm>
          <a:off x="13512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6" name="楕円 275"/>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114316</xdr:rowOff>
    </xdr:from>
    <xdr:ext cx="762000" cy="259045"/>
    <xdr:sp macro="" textlink="">
      <xdr:nvSpPr>
        <xdr:cNvPr id="277" name="給与水準   （国との比較）該当値テキスト"/>
        <xdr:cNvSpPr txBox="1"/>
      </xdr:nvSpPr>
      <xdr:spPr>
        <a:xfrm>
          <a:off x="17106900" y="1520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8" name="楕円 277"/>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9" name="テキスト ボックス 278"/>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67311</xdr:rowOff>
    </xdr:from>
    <xdr:to>
      <xdr:col>68</xdr:col>
      <xdr:colOff>203200</xdr:colOff>
      <xdr:row>89</xdr:row>
      <xdr:rowOff>168911</xdr:rowOff>
    </xdr:to>
    <xdr:sp macro="" textlink="">
      <xdr:nvSpPr>
        <xdr:cNvPr id="282" name="楕円 281"/>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153688</xdr:rowOff>
    </xdr:from>
    <xdr:ext cx="762000" cy="259045"/>
    <xdr:sp macro="" textlink="">
      <xdr:nvSpPr>
        <xdr:cNvPr id="283" name="テキスト ボックス 282"/>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4" name="楕円 283"/>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5" name="テキスト ボックス 284"/>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新型コロナウイルス感染症に対応するため、職員の増員を図ったところであるが、類似団体の平均を下回る状態を維持している。</a:t>
          </a:r>
        </a:p>
        <a:p>
          <a:r>
            <a:rPr kumimoji="1" lang="ja-JP" altLang="en-US" sz="1300">
              <a:latin typeface="ＭＳ Ｐゴシック" panose="020B0600070205080204" pitchFamily="50" charset="-128"/>
              <a:ea typeface="ＭＳ Ｐゴシック" panose="020B0600070205080204" pitchFamily="50" charset="-128"/>
            </a:rPr>
            <a:t>　現行の定員管理計画の計画期間終了を受けて、令和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年度中に新たな定員管理計画を策定予定であり、今後も、当該計画に基づき、適正な職員数の確保と職員数の管理に努めていく。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82550</xdr:rowOff>
    </xdr:to>
    <xdr:cxnSp macro="">
      <xdr:nvCxnSpPr>
        <xdr:cNvPr id="315" name="直線コネクタ 314"/>
        <xdr:cNvCxnSpPr/>
      </xdr:nvCxnSpPr>
      <xdr:spPr>
        <a:xfrm flipV="1">
          <a:off x="17018000" y="10348595"/>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54627</xdr:rowOff>
    </xdr:from>
    <xdr:ext cx="762000" cy="259045"/>
    <xdr:sp macro="" textlink="">
      <xdr:nvSpPr>
        <xdr:cNvPr id="316" name="定員管理の状況最小値テキスト"/>
        <xdr:cNvSpPr txBox="1"/>
      </xdr:nvSpPr>
      <xdr:spPr>
        <a:xfrm>
          <a:off x="17106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82550</xdr:rowOff>
    </xdr:from>
    <xdr:to>
      <xdr:col>81</xdr:col>
      <xdr:colOff>133350</xdr:colOff>
      <xdr:row>66</xdr:row>
      <xdr:rowOff>82550</xdr:rowOff>
    </xdr:to>
    <xdr:cxnSp macro="">
      <xdr:nvCxnSpPr>
        <xdr:cNvPr id="317" name="直線コネクタ 316"/>
        <xdr:cNvCxnSpPr/>
      </xdr:nvCxnSpPr>
      <xdr:spPr>
        <a:xfrm>
          <a:off x="16929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8" name="定員管理の状況最大値テキスト"/>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9" name="直線コネクタ 318"/>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67098</xdr:rowOff>
    </xdr:to>
    <xdr:cxnSp macro="">
      <xdr:nvCxnSpPr>
        <xdr:cNvPr id="320" name="直線コネクタ 319"/>
        <xdr:cNvCxnSpPr/>
      </xdr:nvCxnSpPr>
      <xdr:spPr>
        <a:xfrm>
          <a:off x="16179800" y="1048935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27533</xdr:rowOff>
    </xdr:from>
    <xdr:ext cx="762000" cy="259045"/>
    <xdr:sp macro="" textlink="">
      <xdr:nvSpPr>
        <xdr:cNvPr id="321" name="定員管理の状況平均値テキスト"/>
        <xdr:cNvSpPr txBox="1"/>
      </xdr:nvSpPr>
      <xdr:spPr>
        <a:xfrm>
          <a:off x="17106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22" name="フローチャート: 判断 321"/>
        <xdr:cNvSpPr/>
      </xdr:nvSpPr>
      <xdr:spPr>
        <a:xfrm>
          <a:off x="16967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5292</xdr:rowOff>
    </xdr:from>
    <xdr:to>
      <xdr:col>77</xdr:col>
      <xdr:colOff>44450</xdr:colOff>
      <xdr:row>61</xdr:row>
      <xdr:rowOff>30904</xdr:rowOff>
    </xdr:to>
    <xdr:cxnSp macro="">
      <xdr:nvCxnSpPr>
        <xdr:cNvPr id="323" name="直線コネクタ 322"/>
        <xdr:cNvCxnSpPr/>
      </xdr:nvCxnSpPr>
      <xdr:spPr>
        <a:xfrm>
          <a:off x="15290800" y="1029229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70062</xdr:rowOff>
    </xdr:from>
    <xdr:to>
      <xdr:col>77</xdr:col>
      <xdr:colOff>95250</xdr:colOff>
      <xdr:row>63</xdr:row>
      <xdr:rowOff>212</xdr:rowOff>
    </xdr:to>
    <xdr:sp macro="" textlink="">
      <xdr:nvSpPr>
        <xdr:cNvPr id="324" name="フローチャート: 判断 323"/>
        <xdr:cNvSpPr/>
      </xdr:nvSpPr>
      <xdr:spPr>
        <a:xfrm>
          <a:off x="16129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25" name="テキスト ボックス 324"/>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84244</xdr:rowOff>
    </xdr:from>
    <xdr:to>
      <xdr:col>72</xdr:col>
      <xdr:colOff>203200</xdr:colOff>
      <xdr:row>60</xdr:row>
      <xdr:rowOff>5292</xdr:rowOff>
    </xdr:to>
    <xdr:cxnSp macro="">
      <xdr:nvCxnSpPr>
        <xdr:cNvPr id="326" name="直線コネクタ 325"/>
        <xdr:cNvCxnSpPr/>
      </xdr:nvCxnSpPr>
      <xdr:spPr>
        <a:xfrm>
          <a:off x="14401800" y="101997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9737</xdr:rowOff>
    </xdr:from>
    <xdr:to>
      <xdr:col>73</xdr:col>
      <xdr:colOff>44450</xdr:colOff>
      <xdr:row>62</xdr:row>
      <xdr:rowOff>111337</xdr:rowOff>
    </xdr:to>
    <xdr:sp macro="" textlink="">
      <xdr:nvSpPr>
        <xdr:cNvPr id="327" name="フローチャート: 判断 326"/>
        <xdr:cNvSpPr/>
      </xdr:nvSpPr>
      <xdr:spPr>
        <a:xfrm>
          <a:off x="15240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28" name="テキスト ボックス 327"/>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80221</xdr:rowOff>
    </xdr:from>
    <xdr:to>
      <xdr:col>68</xdr:col>
      <xdr:colOff>152400</xdr:colOff>
      <xdr:row>59</xdr:row>
      <xdr:rowOff>84244</xdr:rowOff>
    </xdr:to>
    <xdr:cxnSp macro="">
      <xdr:nvCxnSpPr>
        <xdr:cNvPr id="329" name="直線コネクタ 328"/>
        <xdr:cNvCxnSpPr/>
      </xdr:nvCxnSpPr>
      <xdr:spPr>
        <a:xfrm>
          <a:off x="13512800" y="101957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1694</xdr:rowOff>
    </xdr:from>
    <xdr:to>
      <xdr:col>68</xdr:col>
      <xdr:colOff>203200</xdr:colOff>
      <xdr:row>62</xdr:row>
      <xdr:rowOff>103294</xdr:rowOff>
    </xdr:to>
    <xdr:sp macro="" textlink="">
      <xdr:nvSpPr>
        <xdr:cNvPr id="330" name="フローチャート: 判断 329"/>
        <xdr:cNvSpPr/>
      </xdr:nvSpPr>
      <xdr:spPr>
        <a:xfrm>
          <a:off x="14351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31" name="テキスト ボックス 330"/>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32" name="フローチャート: 判断 331"/>
        <xdr:cNvSpPr/>
      </xdr:nvSpPr>
      <xdr:spPr>
        <a:xfrm>
          <a:off x="13462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33" name="テキスト ボックス 332"/>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39" name="楕円 338"/>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40" name="定員管理の状況該当値テキスト"/>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151554</xdr:rowOff>
    </xdr:from>
    <xdr:to>
      <xdr:col>77</xdr:col>
      <xdr:colOff>95250</xdr:colOff>
      <xdr:row>61</xdr:row>
      <xdr:rowOff>81704</xdr:rowOff>
    </xdr:to>
    <xdr:sp macro="" textlink="">
      <xdr:nvSpPr>
        <xdr:cNvPr id="341" name="楕円 340"/>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91881</xdr:rowOff>
    </xdr:from>
    <xdr:ext cx="736600" cy="259045"/>
    <xdr:sp macro="" textlink="">
      <xdr:nvSpPr>
        <xdr:cNvPr id="342" name="テキスト ボックス 341"/>
        <xdr:cNvSpPr txBox="1"/>
      </xdr:nvSpPr>
      <xdr:spPr>
        <a:xfrm>
          <a:off x="15798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125942</xdr:rowOff>
    </xdr:from>
    <xdr:to>
      <xdr:col>73</xdr:col>
      <xdr:colOff>44450</xdr:colOff>
      <xdr:row>60</xdr:row>
      <xdr:rowOff>56092</xdr:rowOff>
    </xdr:to>
    <xdr:sp macro="" textlink="">
      <xdr:nvSpPr>
        <xdr:cNvPr id="343" name="楕円 342"/>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66269</xdr:rowOff>
    </xdr:from>
    <xdr:ext cx="762000" cy="259045"/>
    <xdr:sp macro="" textlink="">
      <xdr:nvSpPr>
        <xdr:cNvPr id="344" name="テキスト ボックス 343"/>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33444</xdr:rowOff>
    </xdr:from>
    <xdr:to>
      <xdr:col>68</xdr:col>
      <xdr:colOff>203200</xdr:colOff>
      <xdr:row>59</xdr:row>
      <xdr:rowOff>135044</xdr:rowOff>
    </xdr:to>
    <xdr:sp macro="" textlink="">
      <xdr:nvSpPr>
        <xdr:cNvPr id="345" name="楕円 344"/>
        <xdr:cNvSpPr/>
      </xdr:nvSpPr>
      <xdr:spPr>
        <a:xfrm>
          <a:off x="14351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145221</xdr:rowOff>
    </xdr:from>
    <xdr:ext cx="762000" cy="259045"/>
    <xdr:sp macro="" textlink="">
      <xdr:nvSpPr>
        <xdr:cNvPr id="346" name="テキスト ボックス 345"/>
        <xdr:cNvSpPr txBox="1"/>
      </xdr:nvSpPr>
      <xdr:spPr>
        <a:xfrm>
          <a:off x="14020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29421</xdr:rowOff>
    </xdr:from>
    <xdr:to>
      <xdr:col>64</xdr:col>
      <xdr:colOff>152400</xdr:colOff>
      <xdr:row>59</xdr:row>
      <xdr:rowOff>131021</xdr:rowOff>
    </xdr:to>
    <xdr:sp macro="" textlink="">
      <xdr:nvSpPr>
        <xdr:cNvPr id="347" name="楕円 346"/>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141198</xdr:rowOff>
    </xdr:from>
    <xdr:ext cx="762000" cy="259045"/>
    <xdr:sp macro="" textlink="">
      <xdr:nvSpPr>
        <xdr:cNvPr id="348" name="テキスト ボックス 347"/>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類似団体平均を下回っているものの、地方消費税の税率引上げに伴う地方消費税交付金の増加等により、標準財政規模が約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億円増加した一方で、本庁舎耐震補強工事等に係る地方債の元金償還が開始するなど、地方債の元利償還金が約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億円増加したことから、前年度より指標が悪化した。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元利償還金に対する地方交付税措置のある有利な起債を活用するなど、今後も市債残高を見据えた普通建設事業費の平準化に努める。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0" name="直線コネクタ 379"/>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1"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2" name="直線コネクタ 381"/>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5443</xdr:rowOff>
    </xdr:from>
    <xdr:to>
      <xdr:col>81</xdr:col>
      <xdr:colOff>44450</xdr:colOff>
      <xdr:row>39</xdr:row>
      <xdr:rowOff>91622</xdr:rowOff>
    </xdr:to>
    <xdr:cxnSp macro="">
      <xdr:nvCxnSpPr>
        <xdr:cNvPr id="385" name="直線コネクタ 384"/>
        <xdr:cNvCxnSpPr/>
      </xdr:nvCxnSpPr>
      <xdr:spPr>
        <a:xfrm>
          <a:off x="16179800" y="6691993"/>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6" name="公債費負担の状況平均値テキスト"/>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7" name="フローチャート: 判断 386"/>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142422</xdr:rowOff>
    </xdr:from>
    <xdr:to>
      <xdr:col>77</xdr:col>
      <xdr:colOff>44450</xdr:colOff>
      <xdr:row>39</xdr:row>
      <xdr:rowOff>5443</xdr:rowOff>
    </xdr:to>
    <xdr:cxnSp macro="">
      <xdr:nvCxnSpPr>
        <xdr:cNvPr id="388" name="直線コネクタ 387"/>
        <xdr:cNvCxnSpPr/>
      </xdr:nvCxnSpPr>
      <xdr:spPr>
        <a:xfrm>
          <a:off x="15290800" y="66575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9" name="フローチャート: 判断 388"/>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90" name="テキスト ボックス 389"/>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142422</xdr:rowOff>
    </xdr:from>
    <xdr:to>
      <xdr:col>72</xdr:col>
      <xdr:colOff>203200</xdr:colOff>
      <xdr:row>38</xdr:row>
      <xdr:rowOff>142422</xdr:rowOff>
    </xdr:to>
    <xdr:cxnSp macro="">
      <xdr:nvCxnSpPr>
        <xdr:cNvPr id="391" name="直線コネクタ 390"/>
        <xdr:cNvCxnSpPr/>
      </xdr:nvCxnSpPr>
      <xdr:spPr>
        <a:xfrm>
          <a:off x="14401800" y="6657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2" name="フローチャート: 判断 391"/>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3" name="テキスト ボックス 392"/>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38</xdr:row>
      <xdr:rowOff>142422</xdr:rowOff>
    </xdr:to>
    <xdr:cxnSp macro="">
      <xdr:nvCxnSpPr>
        <xdr:cNvPr id="394" name="直線コネクタ 393"/>
        <xdr:cNvCxnSpPr/>
      </xdr:nvCxnSpPr>
      <xdr:spPr>
        <a:xfrm>
          <a:off x="13512800" y="66402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5" name="フローチャート: 判断 394"/>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6" name="テキスト ボックス 395"/>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7" name="フローチャート: 判断 396"/>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8" name="テキスト ボックス 397"/>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4" name="楕円 403"/>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5"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126093</xdr:rowOff>
    </xdr:from>
    <xdr:to>
      <xdr:col>77</xdr:col>
      <xdr:colOff>95250</xdr:colOff>
      <xdr:row>39</xdr:row>
      <xdr:rowOff>56243</xdr:rowOff>
    </xdr:to>
    <xdr:sp macro="" textlink="">
      <xdr:nvSpPr>
        <xdr:cNvPr id="406" name="楕円 405"/>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66420</xdr:rowOff>
    </xdr:from>
    <xdr:ext cx="736600" cy="259045"/>
    <xdr:sp macro="" textlink="">
      <xdr:nvSpPr>
        <xdr:cNvPr id="407" name="テキスト ボックス 406"/>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91622</xdr:rowOff>
    </xdr:from>
    <xdr:to>
      <xdr:col>73</xdr:col>
      <xdr:colOff>44450</xdr:colOff>
      <xdr:row>39</xdr:row>
      <xdr:rowOff>21772</xdr:rowOff>
    </xdr:to>
    <xdr:sp macro="" textlink="">
      <xdr:nvSpPr>
        <xdr:cNvPr id="408" name="楕円 407"/>
        <xdr:cNvSpPr/>
      </xdr:nvSpPr>
      <xdr:spPr>
        <a:xfrm>
          <a:off x="15240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31949</xdr:rowOff>
    </xdr:from>
    <xdr:ext cx="762000" cy="259045"/>
    <xdr:sp macro="" textlink="">
      <xdr:nvSpPr>
        <xdr:cNvPr id="409" name="テキスト ボックス 408"/>
        <xdr:cNvSpPr txBox="1"/>
      </xdr:nvSpPr>
      <xdr:spPr>
        <a:xfrm>
          <a:off x="14909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91622</xdr:rowOff>
    </xdr:from>
    <xdr:to>
      <xdr:col>68</xdr:col>
      <xdr:colOff>203200</xdr:colOff>
      <xdr:row>39</xdr:row>
      <xdr:rowOff>21772</xdr:rowOff>
    </xdr:to>
    <xdr:sp macro="" textlink="">
      <xdr:nvSpPr>
        <xdr:cNvPr id="410" name="楕円 409"/>
        <xdr:cNvSpPr/>
      </xdr:nvSpPr>
      <xdr:spPr>
        <a:xfrm>
          <a:off x="14351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31949</xdr:rowOff>
    </xdr:from>
    <xdr:ext cx="762000" cy="259045"/>
    <xdr:sp macro="" textlink="">
      <xdr:nvSpPr>
        <xdr:cNvPr id="411" name="テキスト ボックス 410"/>
        <xdr:cNvSpPr txBox="1"/>
      </xdr:nvSpPr>
      <xdr:spPr>
        <a:xfrm>
          <a:off x="14020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74385</xdr:rowOff>
    </xdr:from>
    <xdr:to>
      <xdr:col>64</xdr:col>
      <xdr:colOff>152400</xdr:colOff>
      <xdr:row>39</xdr:row>
      <xdr:rowOff>4535</xdr:rowOff>
    </xdr:to>
    <xdr:sp macro="" textlink="">
      <xdr:nvSpPr>
        <xdr:cNvPr id="412" name="楕円 411"/>
        <xdr:cNvSpPr/>
      </xdr:nvSpPr>
      <xdr:spPr>
        <a:xfrm>
          <a:off x="13462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14713</xdr:rowOff>
    </xdr:from>
    <xdr:ext cx="762000" cy="259045"/>
    <xdr:sp macro="" textlink="">
      <xdr:nvSpPr>
        <xdr:cNvPr id="413" name="テキスト ボックス 412"/>
        <xdr:cNvSpPr txBox="1"/>
      </xdr:nvSpPr>
      <xdr:spPr>
        <a:xfrm>
          <a:off x="13131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中学校空調整備事業や廃棄物処理施設解体工事の完了等に伴う一般会計等地方債残高の減少や市立病院の建替事業に係る元金償還が開始したこと等に伴う公営企業債等繰入見込額の減少等により、将来負担額が約</a:t>
          </a:r>
          <a:r>
            <a:rPr kumimoji="1" lang="en-US" altLang="ja-JP" sz="1300" baseline="0">
              <a:latin typeface="ＭＳ Ｐゴシック" panose="020B0600070205080204" pitchFamily="50" charset="-128"/>
              <a:ea typeface="ＭＳ Ｐゴシック" panose="020B0600070205080204" pitchFamily="50" charset="-128"/>
            </a:rPr>
            <a:t>77</a:t>
          </a:r>
          <a:r>
            <a:rPr kumimoji="1" lang="ja-JP" altLang="en-US" sz="1300" baseline="0">
              <a:latin typeface="ＭＳ Ｐゴシック" panose="020B0600070205080204" pitchFamily="50" charset="-128"/>
              <a:ea typeface="ＭＳ Ｐゴシック" panose="020B0600070205080204" pitchFamily="50" charset="-128"/>
            </a:rPr>
            <a:t>億円減少するとともに、標準財政規模が約</a:t>
          </a:r>
          <a:r>
            <a:rPr kumimoji="1" lang="en-US" altLang="ja-JP" sz="1300" baseline="0">
              <a:latin typeface="ＭＳ Ｐゴシック" panose="020B0600070205080204" pitchFamily="50" charset="-128"/>
              <a:ea typeface="ＭＳ Ｐゴシック" panose="020B0600070205080204" pitchFamily="50" charset="-128"/>
            </a:rPr>
            <a:t>90</a:t>
          </a:r>
          <a:r>
            <a:rPr kumimoji="1" lang="ja-JP" altLang="en-US" sz="1300" baseline="0">
              <a:latin typeface="ＭＳ Ｐゴシック" panose="020B0600070205080204" pitchFamily="50" charset="-128"/>
              <a:ea typeface="ＭＳ Ｐゴシック" panose="020B0600070205080204" pitchFamily="50" charset="-128"/>
            </a:rPr>
            <a:t>億円増加したため、</a:t>
          </a:r>
          <a:r>
            <a:rPr kumimoji="1" lang="en-US" altLang="ja-JP" sz="1300" baseline="0">
              <a:latin typeface="ＭＳ Ｐゴシック" panose="020B0600070205080204" pitchFamily="50" charset="-128"/>
              <a:ea typeface="ＭＳ Ｐゴシック" panose="020B0600070205080204" pitchFamily="50" charset="-128"/>
            </a:rPr>
            <a:t>3.8</a:t>
          </a:r>
          <a:r>
            <a:rPr kumimoji="1" lang="ja-JP" altLang="en-US" sz="1300" baseline="0">
              <a:latin typeface="ＭＳ Ｐゴシック" panose="020B0600070205080204" pitchFamily="50" charset="-128"/>
              <a:ea typeface="ＭＳ Ｐゴシック" panose="020B0600070205080204" pitchFamily="50" charset="-128"/>
            </a:rPr>
            <a:t>％改善した。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今後もインフラ整備や施設の老朽化対策により将来負担額の増加が見込まれることから、普通建設事業の平準化を図り、財政の健全化に努める。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25739</xdr:rowOff>
    </xdr:from>
    <xdr:to>
      <xdr:col>81</xdr:col>
      <xdr:colOff>44450</xdr:colOff>
      <xdr:row>15</xdr:row>
      <xdr:rowOff>56303</xdr:rowOff>
    </xdr:to>
    <xdr:cxnSp macro="">
      <xdr:nvCxnSpPr>
        <xdr:cNvPr id="447" name="直線コネクタ 446"/>
        <xdr:cNvCxnSpPr/>
      </xdr:nvCxnSpPr>
      <xdr:spPr>
        <a:xfrm flipV="1">
          <a:off x="16179800" y="2597489"/>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8" name="将来負担の状況平均値テキスト"/>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140885</xdr:rowOff>
    </xdr:from>
    <xdr:to>
      <xdr:col>77</xdr:col>
      <xdr:colOff>44450</xdr:colOff>
      <xdr:row>15</xdr:row>
      <xdr:rowOff>56303</xdr:rowOff>
    </xdr:to>
    <xdr:cxnSp macro="">
      <xdr:nvCxnSpPr>
        <xdr:cNvPr id="450" name="直線コネクタ 449"/>
        <xdr:cNvCxnSpPr/>
      </xdr:nvCxnSpPr>
      <xdr:spPr>
        <a:xfrm>
          <a:off x="15290800" y="254118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2" name="テキスト ボックス 451"/>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93430</xdr:rowOff>
    </xdr:from>
    <xdr:to>
      <xdr:col>72</xdr:col>
      <xdr:colOff>203200</xdr:colOff>
      <xdr:row>14</xdr:row>
      <xdr:rowOff>140885</xdr:rowOff>
    </xdr:to>
    <xdr:cxnSp macro="">
      <xdr:nvCxnSpPr>
        <xdr:cNvPr id="453" name="直線コネクタ 452"/>
        <xdr:cNvCxnSpPr/>
      </xdr:nvCxnSpPr>
      <xdr:spPr>
        <a:xfrm>
          <a:off x="14401800" y="249373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4" name="フローチャート: 判断 453"/>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5" name="テキスト ボックス 454"/>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13801</xdr:rowOff>
    </xdr:from>
    <xdr:to>
      <xdr:col>68</xdr:col>
      <xdr:colOff>152400</xdr:colOff>
      <xdr:row>14</xdr:row>
      <xdr:rowOff>93430</xdr:rowOff>
    </xdr:to>
    <xdr:cxnSp macro="">
      <xdr:nvCxnSpPr>
        <xdr:cNvPr id="456" name="直線コネクタ 455"/>
        <xdr:cNvCxnSpPr/>
      </xdr:nvCxnSpPr>
      <xdr:spPr>
        <a:xfrm>
          <a:off x="13512800" y="241410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7" name="フローチャート: 判断 456"/>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8" name="テキスト ボックス 457"/>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9" name="フローチャート: 判断 458"/>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60" name="テキスト ボックス 459"/>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146389</xdr:rowOff>
    </xdr:from>
    <xdr:to>
      <xdr:col>81</xdr:col>
      <xdr:colOff>95250</xdr:colOff>
      <xdr:row>15</xdr:row>
      <xdr:rowOff>76539</xdr:rowOff>
    </xdr:to>
    <xdr:sp macro="" textlink="">
      <xdr:nvSpPr>
        <xdr:cNvPr id="466" name="楕円 465"/>
        <xdr:cNvSpPr/>
      </xdr:nvSpPr>
      <xdr:spPr>
        <a:xfrm>
          <a:off x="169672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162916</xdr:rowOff>
    </xdr:from>
    <xdr:ext cx="762000" cy="259045"/>
    <xdr:sp macro="" textlink="">
      <xdr:nvSpPr>
        <xdr:cNvPr id="467" name="将来負担の状況該当値テキスト"/>
        <xdr:cNvSpPr txBox="1"/>
      </xdr:nvSpPr>
      <xdr:spPr>
        <a:xfrm>
          <a:off x="17106900" y="23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5503</xdr:rowOff>
    </xdr:from>
    <xdr:to>
      <xdr:col>77</xdr:col>
      <xdr:colOff>95250</xdr:colOff>
      <xdr:row>15</xdr:row>
      <xdr:rowOff>107103</xdr:rowOff>
    </xdr:to>
    <xdr:sp macro="" textlink="">
      <xdr:nvSpPr>
        <xdr:cNvPr id="468" name="楕円 467"/>
        <xdr:cNvSpPr/>
      </xdr:nvSpPr>
      <xdr:spPr>
        <a:xfrm>
          <a:off x="16129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69" name="テキスト ボックス 468"/>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90085</xdr:rowOff>
    </xdr:from>
    <xdr:to>
      <xdr:col>73</xdr:col>
      <xdr:colOff>44450</xdr:colOff>
      <xdr:row>15</xdr:row>
      <xdr:rowOff>20235</xdr:rowOff>
    </xdr:to>
    <xdr:sp macro="" textlink="">
      <xdr:nvSpPr>
        <xdr:cNvPr id="470" name="楕円 469"/>
        <xdr:cNvSpPr/>
      </xdr:nvSpPr>
      <xdr:spPr>
        <a:xfrm>
          <a:off x="15240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30412</xdr:rowOff>
    </xdr:from>
    <xdr:ext cx="762000" cy="259045"/>
    <xdr:sp macro="" textlink="">
      <xdr:nvSpPr>
        <xdr:cNvPr id="471" name="テキスト ボックス 470"/>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42630</xdr:rowOff>
    </xdr:from>
    <xdr:to>
      <xdr:col>68</xdr:col>
      <xdr:colOff>203200</xdr:colOff>
      <xdr:row>14</xdr:row>
      <xdr:rowOff>144230</xdr:rowOff>
    </xdr:to>
    <xdr:sp macro="" textlink="">
      <xdr:nvSpPr>
        <xdr:cNvPr id="472" name="楕円 471"/>
        <xdr:cNvSpPr/>
      </xdr:nvSpPr>
      <xdr:spPr>
        <a:xfrm>
          <a:off x="14351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154407</xdr:rowOff>
    </xdr:from>
    <xdr:ext cx="762000" cy="259045"/>
    <xdr:sp macro="" textlink="">
      <xdr:nvSpPr>
        <xdr:cNvPr id="473" name="テキスト ボックス 472"/>
        <xdr:cNvSpPr txBox="1"/>
      </xdr:nvSpPr>
      <xdr:spPr>
        <a:xfrm>
          <a:off x="14020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134451</xdr:rowOff>
    </xdr:from>
    <xdr:to>
      <xdr:col>64</xdr:col>
      <xdr:colOff>152400</xdr:colOff>
      <xdr:row>14</xdr:row>
      <xdr:rowOff>64601</xdr:rowOff>
    </xdr:to>
    <xdr:sp macro="" textlink="">
      <xdr:nvSpPr>
        <xdr:cNvPr id="474" name="楕円 473"/>
        <xdr:cNvSpPr/>
      </xdr:nvSpPr>
      <xdr:spPr>
        <a:xfrm>
          <a:off x="13462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74778</xdr:rowOff>
    </xdr:from>
    <xdr:ext cx="762000" cy="259045"/>
    <xdr:sp macro="" textlink="">
      <xdr:nvSpPr>
        <xdr:cNvPr id="475" name="テキスト ボックス 474"/>
        <xdr:cNvSpPr txBox="1"/>
      </xdr:nvSpPr>
      <xdr:spPr>
        <a:xfrm>
          <a:off x="13131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1,324,589
1,297,490
217.43
717,948,173
705,320,564
7,790,182
309,502,012
452,628,300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住民一人当たりの決算額は低い水準で推移しているが、経常収支比率は類似団体平均と比較して、高い水準となっている。　　これは人件費に占める支弁人件費の割合が類似団体に比べ低いこと等が要因と考える。</a:t>
          </a:r>
        </a:p>
        <a:p>
          <a:r>
            <a:rPr kumimoji="1" lang="ja-JP" altLang="en-US" sz="1300">
              <a:latin typeface="ＭＳ Ｐゴシック" panose="020B0600070205080204" pitchFamily="50" charset="-128"/>
              <a:ea typeface="ＭＳ Ｐゴシック" panose="020B0600070205080204" pitchFamily="50" charset="-128"/>
            </a:rPr>
            <a:t>　今後も人件費の縮減に向け、業務の効率化・委託化を推進するとともに、働き方の見直しに資する取組を継続的に実施していく。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139700</xdr:rowOff>
    </xdr:from>
    <xdr:to>
      <xdr:col>24</xdr:col>
      <xdr:colOff>25400</xdr:colOff>
      <xdr:row>40</xdr:row>
      <xdr:rowOff>139700</xdr:rowOff>
    </xdr:to>
    <xdr:cxnSp macro="">
      <xdr:nvCxnSpPr>
        <xdr:cNvPr id="66" name="直線コネクタ 65"/>
        <xdr:cNvCxnSpPr/>
      </xdr:nvCxnSpPr>
      <xdr:spPr>
        <a:xfrm>
          <a:off x="39878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40</xdr:row>
      <xdr:rowOff>152400</xdr:rowOff>
    </xdr:to>
    <xdr:cxnSp macro="">
      <xdr:nvCxnSpPr>
        <xdr:cNvPr id="69" name="直線コネクタ 68"/>
        <xdr:cNvCxnSpPr/>
      </xdr:nvCxnSpPr>
      <xdr:spPr>
        <a:xfrm flipV="1">
          <a:off x="3098800" y="699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114300</xdr:rowOff>
    </xdr:from>
    <xdr:to>
      <xdr:col>15</xdr:col>
      <xdr:colOff>98425</xdr:colOff>
      <xdr:row>40</xdr:row>
      <xdr:rowOff>152400</xdr:rowOff>
    </xdr:to>
    <xdr:cxnSp macro="">
      <xdr:nvCxnSpPr>
        <xdr:cNvPr id="72" name="直線コネクタ 71"/>
        <xdr:cNvCxnSpPr/>
      </xdr:nvCxnSpPr>
      <xdr:spPr>
        <a:xfrm>
          <a:off x="22098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139700</xdr:rowOff>
    </xdr:from>
    <xdr:to>
      <xdr:col>11</xdr:col>
      <xdr:colOff>9525</xdr:colOff>
      <xdr:row>40</xdr:row>
      <xdr:rowOff>114300</xdr:rowOff>
    </xdr:to>
    <xdr:cxnSp macro="">
      <xdr:nvCxnSpPr>
        <xdr:cNvPr id="75" name="直線コネクタ 74"/>
        <xdr:cNvCxnSpPr/>
      </xdr:nvCxnSpPr>
      <xdr:spPr>
        <a:xfrm>
          <a:off x="1320800" y="59690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88900</xdr:rowOff>
    </xdr:from>
    <xdr:to>
      <xdr:col>24</xdr:col>
      <xdr:colOff>76200</xdr:colOff>
      <xdr:row>41</xdr:row>
      <xdr:rowOff>19050</xdr:rowOff>
    </xdr:to>
    <xdr:sp macro="" textlink="">
      <xdr:nvSpPr>
        <xdr:cNvPr id="85" name="楕円 84"/>
        <xdr:cNvSpPr/>
      </xdr:nvSpPr>
      <xdr:spPr>
        <a:xfrm>
          <a:off x="47752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101600</xdr:rowOff>
    </xdr:from>
    <xdr:to>
      <xdr:col>15</xdr:col>
      <xdr:colOff>149225</xdr:colOff>
      <xdr:row>41</xdr:row>
      <xdr:rowOff>31750</xdr:rowOff>
    </xdr:to>
    <xdr:sp macro="" textlink="">
      <xdr:nvSpPr>
        <xdr:cNvPr id="89" name="楕円 88"/>
        <xdr:cNvSpPr/>
      </xdr:nvSpPr>
      <xdr:spPr>
        <a:xfrm>
          <a:off x="3048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16527</xdr:rowOff>
    </xdr:from>
    <xdr:ext cx="762000" cy="259045"/>
    <xdr:sp macro="" textlink="">
      <xdr:nvSpPr>
        <xdr:cNvPr id="90" name="テキスト ボックス 89"/>
        <xdr:cNvSpPr txBox="1"/>
      </xdr:nvSpPr>
      <xdr:spPr>
        <a:xfrm>
          <a:off x="2717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63500</xdr:rowOff>
    </xdr:from>
    <xdr:to>
      <xdr:col>11</xdr:col>
      <xdr:colOff>60325</xdr:colOff>
      <xdr:row>40</xdr:row>
      <xdr:rowOff>165100</xdr:rowOff>
    </xdr:to>
    <xdr:sp macro="" textlink="">
      <xdr:nvSpPr>
        <xdr:cNvPr id="91" name="楕円 90"/>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149877</xdr:rowOff>
    </xdr:from>
    <xdr:ext cx="762000" cy="259045"/>
    <xdr:sp macro="" textlink="">
      <xdr:nvSpPr>
        <xdr:cNvPr id="92" name="テキスト ボックス 91"/>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88900</xdr:rowOff>
    </xdr:from>
    <xdr:to>
      <xdr:col>6</xdr:col>
      <xdr:colOff>171450</xdr:colOff>
      <xdr:row>35</xdr:row>
      <xdr:rowOff>19050</xdr:rowOff>
    </xdr:to>
    <xdr:sp macro="" textlink="">
      <xdr:nvSpPr>
        <xdr:cNvPr id="93" name="楕円 92"/>
        <xdr:cNvSpPr/>
      </xdr:nvSpPr>
      <xdr:spPr>
        <a:xfrm>
          <a:off x="1270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94" name="テキスト ボックス 93"/>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人件費の抑制及び事務の効率化のための業務の民間委託化や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の推進等により、委託料が類似団体平均と比較して高い水準で推移している。</a:t>
          </a:r>
          <a:endParaRPr kumimoji="0" lang="en-US" altLang="ja-JP" sz="1100" b="0" i="0" u="none" strike="noStrike">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今後も、指定管理者制度、ＰＦＩ等の公民連携を推進するとともに、既存事業の更なる見直しを行うことにより、コストの削減に努める。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19</xdr:row>
      <xdr:rowOff>133350</xdr:rowOff>
    </xdr:to>
    <xdr:cxnSp macro="">
      <xdr:nvCxnSpPr>
        <xdr:cNvPr id="122" name="直線コネクタ 121"/>
        <xdr:cNvCxnSpPr/>
      </xdr:nvCxnSpPr>
      <xdr:spPr>
        <a:xfrm flipV="1">
          <a:off x="16510000" y="2247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105427</xdr:rowOff>
    </xdr:from>
    <xdr:ext cx="762000" cy="259045"/>
    <xdr:sp macro="" textlink="">
      <xdr:nvSpPr>
        <xdr:cNvPr id="123" name="物件費最小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133350</xdr:rowOff>
    </xdr:from>
    <xdr:to>
      <xdr:col>82</xdr:col>
      <xdr:colOff>196850</xdr:colOff>
      <xdr:row>19</xdr:row>
      <xdr:rowOff>133350</xdr:rowOff>
    </xdr:to>
    <xdr:cxnSp macro="">
      <xdr:nvCxnSpPr>
        <xdr:cNvPr id="124" name="直線コネクタ 123"/>
        <xdr:cNvCxnSpPr/>
      </xdr:nvCxnSpPr>
      <xdr:spPr>
        <a:xfrm>
          <a:off x="16421100" y="33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133350</xdr:rowOff>
    </xdr:from>
    <xdr:to>
      <xdr:col>82</xdr:col>
      <xdr:colOff>107950</xdr:colOff>
      <xdr:row>20</xdr:row>
      <xdr:rowOff>25400</xdr:rowOff>
    </xdr:to>
    <xdr:cxnSp macro="">
      <xdr:nvCxnSpPr>
        <xdr:cNvPr id="127" name="直線コネクタ 126"/>
        <xdr:cNvCxnSpPr/>
      </xdr:nvCxnSpPr>
      <xdr:spPr>
        <a:xfrm flipV="1">
          <a:off x="15671800" y="339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25400</xdr:rowOff>
    </xdr:to>
    <xdr:cxnSp macro="">
      <xdr:nvCxnSpPr>
        <xdr:cNvPr id="130" name="直線コネクタ 129"/>
        <xdr:cNvCxnSpPr/>
      </xdr:nvCxnSpPr>
      <xdr:spPr>
        <a:xfrm>
          <a:off x="14782800" y="344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152400</xdr:rowOff>
    </xdr:from>
    <xdr:to>
      <xdr:col>78</xdr:col>
      <xdr:colOff>120650</xdr:colOff>
      <xdr:row>15</xdr:row>
      <xdr:rowOff>82550</xdr:rowOff>
    </xdr:to>
    <xdr:sp macro="" textlink="">
      <xdr:nvSpPr>
        <xdr:cNvPr id="131" name="フローチャート: 判断 130"/>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32" name="テキスト ボックス 131"/>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20</xdr:row>
      <xdr:rowOff>12700</xdr:rowOff>
    </xdr:to>
    <xdr:cxnSp macro="">
      <xdr:nvCxnSpPr>
        <xdr:cNvPr id="133" name="直線コネクタ 132"/>
        <xdr:cNvCxnSpPr/>
      </xdr:nvCxnSpPr>
      <xdr:spPr>
        <a:xfrm>
          <a:off x="13893800" y="341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127000</xdr:rowOff>
    </xdr:from>
    <xdr:to>
      <xdr:col>74</xdr:col>
      <xdr:colOff>31750</xdr:colOff>
      <xdr:row>15</xdr:row>
      <xdr:rowOff>57150</xdr:rowOff>
    </xdr:to>
    <xdr:sp macro="" textlink="">
      <xdr:nvSpPr>
        <xdr:cNvPr id="134" name="フローチャート: 判断 133"/>
        <xdr:cNvSpPr/>
      </xdr:nvSpPr>
      <xdr:spPr>
        <a:xfrm>
          <a:off x="14732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35" name="テキスト ボックス 134"/>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21</xdr:row>
      <xdr:rowOff>146050</xdr:rowOff>
    </xdr:to>
    <xdr:cxnSp macro="">
      <xdr:nvCxnSpPr>
        <xdr:cNvPr id="136" name="直線コネクタ 135"/>
        <xdr:cNvCxnSpPr/>
      </xdr:nvCxnSpPr>
      <xdr:spPr>
        <a:xfrm flipV="1">
          <a:off x="13004800" y="3416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114300</xdr:rowOff>
    </xdr:from>
    <xdr:to>
      <xdr:col>69</xdr:col>
      <xdr:colOff>142875</xdr:colOff>
      <xdr:row>15</xdr:row>
      <xdr:rowOff>44450</xdr:rowOff>
    </xdr:to>
    <xdr:sp macro="" textlink="">
      <xdr:nvSpPr>
        <xdr:cNvPr id="137" name="フローチャート: 判断 136"/>
        <xdr:cNvSpPr/>
      </xdr:nvSpPr>
      <xdr:spPr>
        <a:xfrm>
          <a:off x="13843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38" name="テキスト ボックス 137"/>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82550</xdr:rowOff>
    </xdr:from>
    <xdr:to>
      <xdr:col>82</xdr:col>
      <xdr:colOff>158750</xdr:colOff>
      <xdr:row>20</xdr:row>
      <xdr:rowOff>12700</xdr:rowOff>
    </xdr:to>
    <xdr:sp macro="" textlink="">
      <xdr:nvSpPr>
        <xdr:cNvPr id="146" name="楕円 145"/>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146050</xdr:rowOff>
    </xdr:from>
    <xdr:to>
      <xdr:col>78</xdr:col>
      <xdr:colOff>120650</xdr:colOff>
      <xdr:row>20</xdr:row>
      <xdr:rowOff>76200</xdr:rowOff>
    </xdr:to>
    <xdr:sp macro="" textlink="">
      <xdr:nvSpPr>
        <xdr:cNvPr id="148" name="楕円 147"/>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60977</xdr:rowOff>
    </xdr:from>
    <xdr:ext cx="736600" cy="259045"/>
    <xdr:sp macro="" textlink="">
      <xdr:nvSpPr>
        <xdr:cNvPr id="149" name="テキスト ボックス 148"/>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95250</xdr:rowOff>
    </xdr:from>
    <xdr:to>
      <xdr:col>65</xdr:col>
      <xdr:colOff>53975</xdr:colOff>
      <xdr:row>22</xdr:row>
      <xdr:rowOff>25400</xdr:rowOff>
    </xdr:to>
    <xdr:sp macro="" textlink="">
      <xdr:nvSpPr>
        <xdr:cNvPr id="154" name="楕円 153"/>
        <xdr:cNvSpPr/>
      </xdr:nvSpPr>
      <xdr:spPr>
        <a:xfrm>
          <a:off x="12954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10177</xdr:rowOff>
    </xdr:from>
    <xdr:ext cx="762000" cy="259045"/>
    <xdr:sp macro="" textlink="">
      <xdr:nvSpPr>
        <xdr:cNvPr id="155" name="テキスト ボックス 154"/>
        <xdr:cNvSpPr txBox="1"/>
      </xdr:nvSpPr>
      <xdr:spPr>
        <a:xfrm>
          <a:off x="12623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比較的老年人口が少なく（令和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年国勢調査における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歳以上の人口、全国：</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％、さいたま市：</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％）、現役世代が多い等のため、類似団体平均を下回る比率である。また、新型コロナウイルス感染症の影響により子育て支援医療費の支給額等が減少したため、前年度より改善している。</a:t>
          </a:r>
        </a:p>
        <a:p>
          <a:r>
            <a:rPr kumimoji="1" lang="ja-JP" altLang="en-US" sz="1300">
              <a:latin typeface="ＭＳ Ｐゴシック" panose="020B0600070205080204" pitchFamily="50" charset="-128"/>
              <a:ea typeface="ＭＳ Ｐゴシック" panose="020B0600070205080204" pitchFamily="50" charset="-128"/>
            </a:rPr>
            <a:t>　今後も市民の健康づくりに取り組む施策を推進する等、将来的な医療費等の抑制を図る。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5" name="直線コネクタ 184"/>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6"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7" name="直線コネクタ 186"/>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8"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9" name="直線コネクタ 188"/>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57</xdr:row>
      <xdr:rowOff>4535</xdr:rowOff>
    </xdr:to>
    <xdr:cxnSp macro="">
      <xdr:nvCxnSpPr>
        <xdr:cNvPr id="190" name="直線コネクタ 189"/>
        <xdr:cNvCxnSpPr/>
      </xdr:nvCxnSpPr>
      <xdr:spPr>
        <a:xfrm flipV="1">
          <a:off x="3987800" y="95975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1"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2" name="フローチャート: 判断 191"/>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4535</xdr:rowOff>
    </xdr:to>
    <xdr:cxnSp macro="">
      <xdr:nvCxnSpPr>
        <xdr:cNvPr id="193" name="直線コネクタ 192"/>
        <xdr:cNvCxnSpPr/>
      </xdr:nvCxnSpPr>
      <xdr:spPr>
        <a:xfrm>
          <a:off x="3098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4" name="フローチャート: 判断 193"/>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5" name="テキスト ボックス 194"/>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78015</xdr:rowOff>
    </xdr:to>
    <xdr:cxnSp macro="">
      <xdr:nvCxnSpPr>
        <xdr:cNvPr id="196" name="直線コネクタ 195"/>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7" name="フローチャート: 判断 196"/>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8" name="テキスト ボックス 197"/>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57</xdr:row>
      <xdr:rowOff>102507</xdr:rowOff>
    </xdr:to>
    <xdr:cxnSp macro="">
      <xdr:nvCxnSpPr>
        <xdr:cNvPr id="199" name="直線コネクタ 198"/>
        <xdr:cNvCxnSpPr/>
      </xdr:nvCxnSpPr>
      <xdr:spPr>
        <a:xfrm flipV="1">
          <a:off x="1320800" y="96628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0" name="フローチャート: 判断 199"/>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1" name="テキスト ボックス 200"/>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9" name="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4" name="テキスト ボックス 21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5" name="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6" name="テキスト ボックス 215"/>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7" name="楕円 216"/>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18" name="テキスト ボックス 217"/>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人あたりの公営企業（法非適）等に対する繰出金が、類似団体と比較した場合、最も少額であるため、平均値より低い状況が続いている。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しかし、少子高齢化に伴い介護保険事業特別会計等への繰出金が増加傾向であるため、負担の増大に備える必要がある。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6" name="直線コネクタ 245"/>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49"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0" name="直線コネクタ 249"/>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165100</xdr:rowOff>
    </xdr:from>
    <xdr:to>
      <xdr:col>82</xdr:col>
      <xdr:colOff>107950</xdr:colOff>
      <xdr:row>54</xdr:row>
      <xdr:rowOff>69850</xdr:rowOff>
    </xdr:to>
    <xdr:cxnSp macro="">
      <xdr:nvCxnSpPr>
        <xdr:cNvPr id="251" name="直線コネクタ 250"/>
        <xdr:cNvCxnSpPr/>
      </xdr:nvCxnSpPr>
      <xdr:spPr>
        <a:xfrm flipV="1">
          <a:off x="15671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2"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3" name="フローチャート: 判断 252"/>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55</xdr:row>
      <xdr:rowOff>50800</xdr:rowOff>
    </xdr:to>
    <xdr:cxnSp macro="">
      <xdr:nvCxnSpPr>
        <xdr:cNvPr id="254" name="直線コネクタ 253"/>
        <xdr:cNvCxnSpPr/>
      </xdr:nvCxnSpPr>
      <xdr:spPr>
        <a:xfrm flipV="1">
          <a:off x="14782800" y="932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5" name="フローチャート: 判断 254"/>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6" name="テキスト ボックス 255"/>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50800</xdr:rowOff>
    </xdr:to>
    <xdr:cxnSp macro="">
      <xdr:nvCxnSpPr>
        <xdr:cNvPr id="257" name="直線コネクタ 256"/>
        <xdr:cNvCxnSpPr/>
      </xdr:nvCxnSpPr>
      <xdr:spPr>
        <a:xfrm>
          <a:off x="13893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56</xdr:row>
      <xdr:rowOff>12700</xdr:rowOff>
    </xdr:to>
    <xdr:cxnSp macro="">
      <xdr:nvCxnSpPr>
        <xdr:cNvPr id="260" name="直線コネクタ 259"/>
        <xdr:cNvCxnSpPr/>
      </xdr:nvCxnSpPr>
      <xdr:spPr>
        <a:xfrm flipV="1">
          <a:off x="13004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1" name="フローチャート: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3" name="フローチャート: 判断 262"/>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4" name="テキスト ボックス 263"/>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114300</xdr:rowOff>
    </xdr:from>
    <xdr:to>
      <xdr:col>82</xdr:col>
      <xdr:colOff>158750</xdr:colOff>
      <xdr:row>54</xdr:row>
      <xdr:rowOff>44450</xdr:rowOff>
    </xdr:to>
    <xdr:sp macro="" textlink="">
      <xdr:nvSpPr>
        <xdr:cNvPr id="270" name="楕円 269"/>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22877</xdr:rowOff>
    </xdr:from>
    <xdr:ext cx="762000" cy="259045"/>
    <xdr:sp macro="" textlink="">
      <xdr:nvSpPr>
        <xdr:cNvPr id="271"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19050</xdr:rowOff>
    </xdr:from>
    <xdr:to>
      <xdr:col>78</xdr:col>
      <xdr:colOff>120650</xdr:colOff>
      <xdr:row>54</xdr:row>
      <xdr:rowOff>120650</xdr:rowOff>
    </xdr:to>
    <xdr:sp macro="" textlink="">
      <xdr:nvSpPr>
        <xdr:cNvPr id="272" name="楕円 271"/>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130827</xdr:rowOff>
    </xdr:from>
    <xdr:ext cx="736600" cy="259045"/>
    <xdr:sp macro="" textlink="">
      <xdr:nvSpPr>
        <xdr:cNvPr id="273" name="テキスト ボックス 272"/>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0</xdr:rowOff>
    </xdr:from>
    <xdr:to>
      <xdr:col>74</xdr:col>
      <xdr:colOff>31750</xdr:colOff>
      <xdr:row>55</xdr:row>
      <xdr:rowOff>101600</xdr:rowOff>
    </xdr:to>
    <xdr:sp macro="" textlink="">
      <xdr:nvSpPr>
        <xdr:cNvPr id="274" name="楕円 273"/>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111777</xdr:rowOff>
    </xdr:from>
    <xdr:ext cx="762000" cy="259045"/>
    <xdr:sp macro="" textlink="">
      <xdr:nvSpPr>
        <xdr:cNvPr id="275" name="テキスト ボックス 274"/>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大規模な法適用公営企業会計（電車、バス等の交通事業等）を有していないため、公営企業に対する繰出金が比較的少額であることから、補助費等の比率が類似団体と比較し、低い状況が続いている。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今後も各種補助金等について、成果指標を設定し、事業効果の検証を実施するなど、補助金支出の適正化を図る。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20865</xdr:rowOff>
    </xdr:to>
    <xdr:cxnSp macro="">
      <xdr:nvCxnSpPr>
        <xdr:cNvPr id="309" name="直線コネクタ 308"/>
        <xdr:cNvCxnSpPr/>
      </xdr:nvCxnSpPr>
      <xdr:spPr>
        <a:xfrm flipV="1">
          <a:off x="16510000" y="5956300"/>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164392</xdr:rowOff>
    </xdr:from>
    <xdr:ext cx="762000" cy="259045"/>
    <xdr:sp macro="" textlink="">
      <xdr:nvSpPr>
        <xdr:cNvPr id="310"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20865</xdr:rowOff>
    </xdr:from>
    <xdr:to>
      <xdr:col>82</xdr:col>
      <xdr:colOff>196850</xdr:colOff>
      <xdr:row>41</xdr:row>
      <xdr:rowOff>20865</xdr:rowOff>
    </xdr:to>
    <xdr:cxnSp macro="">
      <xdr:nvCxnSpPr>
        <xdr:cNvPr id="311" name="直線コネクタ 310"/>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2"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3" name="直線コネクタ 312"/>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110672</xdr:rowOff>
    </xdr:from>
    <xdr:to>
      <xdr:col>82</xdr:col>
      <xdr:colOff>107950</xdr:colOff>
      <xdr:row>34</xdr:row>
      <xdr:rowOff>127000</xdr:rowOff>
    </xdr:to>
    <xdr:cxnSp macro="">
      <xdr:nvCxnSpPr>
        <xdr:cNvPr id="314" name="直線コネクタ 313"/>
        <xdr:cNvCxnSpPr/>
      </xdr:nvCxnSpPr>
      <xdr:spPr>
        <a:xfrm>
          <a:off x="15671800" y="5939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15" name="補助費等平均値テキスト"/>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16" name="フローチャート: 判断 315"/>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110672</xdr:rowOff>
    </xdr:from>
    <xdr:to>
      <xdr:col>78</xdr:col>
      <xdr:colOff>69850</xdr:colOff>
      <xdr:row>34</xdr:row>
      <xdr:rowOff>143328</xdr:rowOff>
    </xdr:to>
    <xdr:cxnSp macro="">
      <xdr:nvCxnSpPr>
        <xdr:cNvPr id="317" name="直線コネクタ 316"/>
        <xdr:cNvCxnSpPr/>
      </xdr:nvCxnSpPr>
      <xdr:spPr>
        <a:xfrm flipV="1">
          <a:off x="14782800" y="5939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27215</xdr:rowOff>
    </xdr:from>
    <xdr:to>
      <xdr:col>78</xdr:col>
      <xdr:colOff>120650</xdr:colOff>
      <xdr:row>38</xdr:row>
      <xdr:rowOff>128815</xdr:rowOff>
    </xdr:to>
    <xdr:sp macro="" textlink="">
      <xdr:nvSpPr>
        <xdr:cNvPr id="318" name="フローチャート: 判断 317"/>
        <xdr:cNvSpPr/>
      </xdr:nvSpPr>
      <xdr:spPr>
        <a:xfrm>
          <a:off x="15621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113592</xdr:rowOff>
    </xdr:from>
    <xdr:ext cx="736600" cy="259045"/>
    <xdr:sp macro="" textlink="">
      <xdr:nvSpPr>
        <xdr:cNvPr id="319" name="テキスト ボックス 318"/>
        <xdr:cNvSpPr txBox="1"/>
      </xdr:nvSpPr>
      <xdr:spPr>
        <a:xfrm>
          <a:off x="15290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143328</xdr:rowOff>
    </xdr:from>
    <xdr:to>
      <xdr:col>73</xdr:col>
      <xdr:colOff>180975</xdr:colOff>
      <xdr:row>34</xdr:row>
      <xdr:rowOff>143328</xdr:rowOff>
    </xdr:to>
    <xdr:cxnSp macro="">
      <xdr:nvCxnSpPr>
        <xdr:cNvPr id="320" name="直線コネクタ 319"/>
        <xdr:cNvCxnSpPr/>
      </xdr:nvCxnSpPr>
      <xdr:spPr>
        <a:xfrm>
          <a:off x="13893800" y="5972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59872</xdr:rowOff>
    </xdr:from>
    <xdr:to>
      <xdr:col>74</xdr:col>
      <xdr:colOff>31750</xdr:colOff>
      <xdr:row>38</xdr:row>
      <xdr:rowOff>161472</xdr:rowOff>
    </xdr:to>
    <xdr:sp macro="" textlink="">
      <xdr:nvSpPr>
        <xdr:cNvPr id="321" name="フローチャート: 判断 320"/>
        <xdr:cNvSpPr/>
      </xdr:nvSpPr>
      <xdr:spPr>
        <a:xfrm>
          <a:off x="14732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146249</xdr:rowOff>
    </xdr:from>
    <xdr:ext cx="762000" cy="259045"/>
    <xdr:sp macro="" textlink="">
      <xdr:nvSpPr>
        <xdr:cNvPr id="322" name="テキスト ボックス 321"/>
        <xdr:cNvSpPr txBox="1"/>
      </xdr:nvSpPr>
      <xdr:spPr>
        <a:xfrm>
          <a:off x="14401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118836</xdr:rowOff>
    </xdr:from>
    <xdr:to>
      <xdr:col>69</xdr:col>
      <xdr:colOff>92075</xdr:colOff>
      <xdr:row>34</xdr:row>
      <xdr:rowOff>143328</xdr:rowOff>
    </xdr:to>
    <xdr:cxnSp macro="">
      <xdr:nvCxnSpPr>
        <xdr:cNvPr id="323" name="直線コネクタ 322"/>
        <xdr:cNvCxnSpPr/>
      </xdr:nvCxnSpPr>
      <xdr:spPr>
        <a:xfrm>
          <a:off x="13004800" y="57766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92528</xdr:rowOff>
    </xdr:from>
    <xdr:to>
      <xdr:col>69</xdr:col>
      <xdr:colOff>142875</xdr:colOff>
      <xdr:row>39</xdr:row>
      <xdr:rowOff>22678</xdr:rowOff>
    </xdr:to>
    <xdr:sp macro="" textlink="">
      <xdr:nvSpPr>
        <xdr:cNvPr id="324" name="フローチャート: 判断 323"/>
        <xdr:cNvSpPr/>
      </xdr:nvSpPr>
      <xdr:spPr>
        <a:xfrm>
          <a:off x="13843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7455</xdr:rowOff>
    </xdr:from>
    <xdr:ext cx="762000" cy="259045"/>
    <xdr:sp macro="" textlink="">
      <xdr:nvSpPr>
        <xdr:cNvPr id="325" name="テキスト ボックス 324"/>
        <xdr:cNvSpPr txBox="1"/>
      </xdr:nvSpPr>
      <xdr:spPr>
        <a:xfrm>
          <a:off x="13512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117022</xdr:rowOff>
    </xdr:from>
    <xdr:to>
      <xdr:col>65</xdr:col>
      <xdr:colOff>53975</xdr:colOff>
      <xdr:row>40</xdr:row>
      <xdr:rowOff>47172</xdr:rowOff>
    </xdr:to>
    <xdr:sp macro="" textlink="">
      <xdr:nvSpPr>
        <xdr:cNvPr id="326" name="フローチャート: 判断 325"/>
        <xdr:cNvSpPr/>
      </xdr:nvSpPr>
      <xdr:spPr>
        <a:xfrm>
          <a:off x="12954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31949</xdr:rowOff>
    </xdr:from>
    <xdr:ext cx="762000" cy="259045"/>
    <xdr:sp macro="" textlink="">
      <xdr:nvSpPr>
        <xdr:cNvPr id="327" name="テキスト ボックス 326"/>
        <xdr:cNvSpPr txBox="1"/>
      </xdr:nvSpPr>
      <xdr:spPr>
        <a:xfrm>
          <a:off x="12623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4"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59872</xdr:rowOff>
    </xdr:from>
    <xdr:to>
      <xdr:col>78</xdr:col>
      <xdr:colOff>120650</xdr:colOff>
      <xdr:row>34</xdr:row>
      <xdr:rowOff>161472</xdr:rowOff>
    </xdr:to>
    <xdr:sp macro="" textlink="">
      <xdr:nvSpPr>
        <xdr:cNvPr id="335" name="楕円 334"/>
        <xdr:cNvSpPr/>
      </xdr:nvSpPr>
      <xdr:spPr>
        <a:xfrm>
          <a:off x="15621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199</xdr:rowOff>
    </xdr:from>
    <xdr:ext cx="736600" cy="259045"/>
    <xdr:sp macro="" textlink="">
      <xdr:nvSpPr>
        <xdr:cNvPr id="336" name="テキスト ボックス 335"/>
        <xdr:cNvSpPr txBox="1"/>
      </xdr:nvSpPr>
      <xdr:spPr>
        <a:xfrm>
          <a:off x="15290800" y="565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92528</xdr:rowOff>
    </xdr:from>
    <xdr:to>
      <xdr:col>74</xdr:col>
      <xdr:colOff>31750</xdr:colOff>
      <xdr:row>35</xdr:row>
      <xdr:rowOff>22678</xdr:rowOff>
    </xdr:to>
    <xdr:sp macro="" textlink="">
      <xdr:nvSpPr>
        <xdr:cNvPr id="337" name="楕円 336"/>
        <xdr:cNvSpPr/>
      </xdr:nvSpPr>
      <xdr:spPr>
        <a:xfrm>
          <a:off x="14732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32855</xdr:rowOff>
    </xdr:from>
    <xdr:ext cx="762000" cy="259045"/>
    <xdr:sp macro="" textlink="">
      <xdr:nvSpPr>
        <xdr:cNvPr id="338" name="テキスト ボックス 337"/>
        <xdr:cNvSpPr txBox="1"/>
      </xdr:nvSpPr>
      <xdr:spPr>
        <a:xfrm>
          <a:off x="14401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92528</xdr:rowOff>
    </xdr:from>
    <xdr:to>
      <xdr:col>69</xdr:col>
      <xdr:colOff>142875</xdr:colOff>
      <xdr:row>35</xdr:row>
      <xdr:rowOff>22678</xdr:rowOff>
    </xdr:to>
    <xdr:sp macro="" textlink="">
      <xdr:nvSpPr>
        <xdr:cNvPr id="339" name="楕円 338"/>
        <xdr:cNvSpPr/>
      </xdr:nvSpPr>
      <xdr:spPr>
        <a:xfrm>
          <a:off x="13843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32855</xdr:rowOff>
    </xdr:from>
    <xdr:ext cx="762000" cy="259045"/>
    <xdr:sp macro="" textlink="">
      <xdr:nvSpPr>
        <xdr:cNvPr id="340" name="テキスト ボックス 339"/>
        <xdr:cNvSpPr txBox="1"/>
      </xdr:nvSpPr>
      <xdr:spPr>
        <a:xfrm>
          <a:off x="13512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68036</xdr:rowOff>
    </xdr:from>
    <xdr:to>
      <xdr:col>65</xdr:col>
      <xdr:colOff>53975</xdr:colOff>
      <xdr:row>33</xdr:row>
      <xdr:rowOff>169636</xdr:rowOff>
    </xdr:to>
    <xdr:sp macro="" textlink="">
      <xdr:nvSpPr>
        <xdr:cNvPr id="341" name="楕円 340"/>
        <xdr:cNvSpPr/>
      </xdr:nvSpPr>
      <xdr:spPr>
        <a:xfrm>
          <a:off x="12954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8363</xdr:rowOff>
    </xdr:from>
    <xdr:ext cx="762000" cy="259045"/>
    <xdr:sp macro="" textlink="">
      <xdr:nvSpPr>
        <xdr:cNvPr id="342" name="テキスト ボックス 341"/>
        <xdr:cNvSpPr txBox="1"/>
      </xdr:nvSpPr>
      <xdr:spPr>
        <a:xfrm>
          <a:off x="12623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普通建設事業費の平準化を図ってきたことで、市債残高が類似団体の中で低い水準となっているが、令和２年度は総務債や臨時財政対策債の償還金の増により前年度より比率が上昇している。</a:t>
          </a:r>
        </a:p>
        <a:p>
          <a:r>
            <a:rPr kumimoji="1" lang="ja-JP" altLang="en-US" sz="1300">
              <a:latin typeface="ＭＳ Ｐゴシック" panose="020B0600070205080204" pitchFamily="50" charset="-128"/>
              <a:ea typeface="ＭＳ Ｐゴシック" panose="020B0600070205080204" pitchFamily="50" charset="-128"/>
            </a:rPr>
            <a:t>　今後も後年度の公債費負担を踏まえながら、普通建設事業等の展開を進める。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50800</xdr:rowOff>
    </xdr:to>
    <xdr:cxnSp macro="">
      <xdr:nvCxnSpPr>
        <xdr:cNvPr id="375" name="直線コネクタ 374"/>
        <xdr:cNvCxnSpPr/>
      </xdr:nvCxnSpPr>
      <xdr:spPr>
        <a:xfrm>
          <a:off x="3987800" y="1319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165100</xdr:rowOff>
    </xdr:to>
    <xdr:cxnSp macro="">
      <xdr:nvCxnSpPr>
        <xdr:cNvPr id="378" name="直線コネクタ 377"/>
        <xdr:cNvCxnSpPr/>
      </xdr:nvCxnSpPr>
      <xdr:spPr>
        <a:xfrm>
          <a:off x="3098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50800</xdr:rowOff>
    </xdr:to>
    <xdr:cxnSp macro="">
      <xdr:nvCxnSpPr>
        <xdr:cNvPr id="381" name="直線コネクタ 380"/>
        <xdr:cNvCxnSpPr/>
      </xdr:nvCxnSpPr>
      <xdr:spPr>
        <a:xfrm>
          <a:off x="2209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78</xdr:row>
      <xdr:rowOff>107950</xdr:rowOff>
    </xdr:to>
    <xdr:cxnSp macro="">
      <xdr:nvCxnSpPr>
        <xdr:cNvPr id="384" name="直線コネクタ 383"/>
        <xdr:cNvCxnSpPr/>
      </xdr:nvCxnSpPr>
      <xdr:spPr>
        <a:xfrm flipV="1">
          <a:off x="1320800" y="130619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94" name="楕円 393"/>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16527</xdr:rowOff>
    </xdr:from>
    <xdr:ext cx="762000" cy="259045"/>
    <xdr:sp macro="" textlink="">
      <xdr:nvSpPr>
        <xdr:cNvPr id="395" name="公債費該当値テキスト"/>
        <xdr:cNvSpPr txBox="1"/>
      </xdr:nvSpPr>
      <xdr:spPr>
        <a:xfrm>
          <a:off x="4914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8" name="楕円 397"/>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9" name="テキスト ボックス 398"/>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400" name="楕円 399"/>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401" name="テキスト ボックス 400"/>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402" name="楕円 401"/>
        <xdr:cNvSpPr/>
      </xdr:nvSpPr>
      <xdr:spPr>
        <a:xfrm>
          <a:off x="1270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403" name="テキスト ボックス 402"/>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子育て支援医療費やがん検診の受診者数等の減少、事業の見直しに伴い、扶助費や物件費を中心に前年度より減少となり、類似団体の平均値に近づいた。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今後も既存事業について、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サイクルに基づく見直し、優先順位付けを行い、限られた財源を効率的・効果的に活用できるよう努める。　</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76200</xdr:rowOff>
    </xdr:from>
    <xdr:to>
      <xdr:col>82</xdr:col>
      <xdr:colOff>107950</xdr:colOff>
      <xdr:row>79</xdr:row>
      <xdr:rowOff>146050</xdr:rowOff>
    </xdr:to>
    <xdr:cxnSp macro="">
      <xdr:nvCxnSpPr>
        <xdr:cNvPr id="436" name="直線コネクタ 435"/>
        <xdr:cNvCxnSpPr/>
      </xdr:nvCxnSpPr>
      <xdr:spPr>
        <a:xfrm flipV="1">
          <a:off x="15671800" y="13449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7"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80</xdr:row>
      <xdr:rowOff>25400</xdr:rowOff>
    </xdr:to>
    <xdr:cxnSp macro="">
      <xdr:nvCxnSpPr>
        <xdr:cNvPr id="439" name="直線コネクタ 438"/>
        <xdr:cNvCxnSpPr/>
      </xdr:nvCxnSpPr>
      <xdr:spPr>
        <a:xfrm flipV="1">
          <a:off x="14782800" y="1369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1" name="テキスト ボックス 440"/>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80</xdr:row>
      <xdr:rowOff>25400</xdr:rowOff>
    </xdr:to>
    <xdr:cxnSp macro="">
      <xdr:nvCxnSpPr>
        <xdr:cNvPr id="442" name="直線コネクタ 441"/>
        <xdr:cNvCxnSpPr/>
      </xdr:nvCxnSpPr>
      <xdr:spPr>
        <a:xfrm>
          <a:off x="13893800" y="1360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79</xdr:row>
      <xdr:rowOff>57150</xdr:rowOff>
    </xdr:to>
    <xdr:cxnSp macro="">
      <xdr:nvCxnSpPr>
        <xdr:cNvPr id="445" name="直線コネクタ 444"/>
        <xdr:cNvCxnSpPr/>
      </xdr:nvCxnSpPr>
      <xdr:spPr>
        <a:xfrm>
          <a:off x="13004800" y="130937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7" name="テキスト ボックス 446"/>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49" name="テキスト ボックス 448"/>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5" name="楕円 454"/>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6" name="公債費以外該当値テキスト"/>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57" name="楕円 456"/>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58" name="テキスト ボックス 457"/>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146050</xdr:rowOff>
    </xdr:from>
    <xdr:to>
      <xdr:col>74</xdr:col>
      <xdr:colOff>31750</xdr:colOff>
      <xdr:row>80</xdr:row>
      <xdr:rowOff>76200</xdr:rowOff>
    </xdr:to>
    <xdr:sp macro="" textlink="">
      <xdr:nvSpPr>
        <xdr:cNvPr id="459" name="楕円 458"/>
        <xdr:cNvSpPr/>
      </xdr:nvSpPr>
      <xdr:spPr>
        <a:xfrm>
          <a:off x="14732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60977</xdr:rowOff>
    </xdr:from>
    <xdr:ext cx="762000" cy="259045"/>
    <xdr:sp macro="" textlink="">
      <xdr:nvSpPr>
        <xdr:cNvPr id="460" name="テキスト ボックス 459"/>
        <xdr:cNvSpPr txBox="1"/>
      </xdr:nvSpPr>
      <xdr:spPr>
        <a:xfrm>
          <a:off x="14401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6350</xdr:rowOff>
    </xdr:from>
    <xdr:to>
      <xdr:col>69</xdr:col>
      <xdr:colOff>142875</xdr:colOff>
      <xdr:row>79</xdr:row>
      <xdr:rowOff>107950</xdr:rowOff>
    </xdr:to>
    <xdr:sp macro="" textlink="">
      <xdr:nvSpPr>
        <xdr:cNvPr id="461" name="楕円 460"/>
        <xdr:cNvSpPr/>
      </xdr:nvSpPr>
      <xdr:spPr>
        <a:xfrm>
          <a:off x="13843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92727</xdr:rowOff>
    </xdr:from>
    <xdr:ext cx="762000" cy="259045"/>
    <xdr:sp macro="" textlink="">
      <xdr:nvSpPr>
        <xdr:cNvPr id="462" name="テキスト ボックス 461"/>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63" name="楕円 462"/>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64" name="テキスト ボックス 463"/>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93586</xdr:rowOff>
    </xdr:from>
    <xdr:to>
      <xdr:col>29</xdr:col>
      <xdr:colOff>127000</xdr:colOff>
      <xdr:row>15</xdr:row>
      <xdr:rowOff>106799</xdr:rowOff>
    </xdr:to>
    <xdr:cxnSp macro="">
      <xdr:nvCxnSpPr>
        <xdr:cNvPr id="48" name="直線コネクタ 47"/>
        <xdr:cNvCxnSpPr/>
      </xdr:nvCxnSpPr>
      <xdr:spPr bwMode="auto">
        <a:xfrm flipV="1">
          <a:off x="5003800" y="2712961"/>
          <a:ext cx="647700" cy="1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106799</xdr:rowOff>
    </xdr:from>
    <xdr:to>
      <xdr:col>26</xdr:col>
      <xdr:colOff>50800</xdr:colOff>
      <xdr:row>15</xdr:row>
      <xdr:rowOff>124790</xdr:rowOff>
    </xdr:to>
    <xdr:cxnSp macro="">
      <xdr:nvCxnSpPr>
        <xdr:cNvPr id="51" name="直線コネクタ 50"/>
        <xdr:cNvCxnSpPr/>
      </xdr:nvCxnSpPr>
      <xdr:spPr bwMode="auto">
        <a:xfrm flipV="1">
          <a:off x="4305300" y="2726174"/>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124790</xdr:rowOff>
    </xdr:from>
    <xdr:to>
      <xdr:col>22</xdr:col>
      <xdr:colOff>114300</xdr:colOff>
      <xdr:row>15</xdr:row>
      <xdr:rowOff>149159</xdr:rowOff>
    </xdr:to>
    <xdr:cxnSp macro="">
      <xdr:nvCxnSpPr>
        <xdr:cNvPr id="54" name="直線コネクタ 53"/>
        <xdr:cNvCxnSpPr/>
      </xdr:nvCxnSpPr>
      <xdr:spPr bwMode="auto">
        <a:xfrm flipV="1">
          <a:off x="3606800" y="2744165"/>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149159</xdr:rowOff>
    </xdr:from>
    <xdr:to>
      <xdr:col>18</xdr:col>
      <xdr:colOff>177800</xdr:colOff>
      <xdr:row>20</xdr:row>
      <xdr:rowOff>56462</xdr:rowOff>
    </xdr:to>
    <xdr:cxnSp macro="">
      <xdr:nvCxnSpPr>
        <xdr:cNvPr id="57" name="直線コネクタ 56"/>
        <xdr:cNvCxnSpPr/>
      </xdr:nvCxnSpPr>
      <xdr:spPr bwMode="auto">
        <a:xfrm flipV="1">
          <a:off x="2908300" y="2768534"/>
          <a:ext cx="698500" cy="76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42786</xdr:rowOff>
    </xdr:from>
    <xdr:to>
      <xdr:col>29</xdr:col>
      <xdr:colOff>177800</xdr:colOff>
      <xdr:row>15</xdr:row>
      <xdr:rowOff>144386</xdr:rowOff>
    </xdr:to>
    <xdr:sp macro="" textlink="">
      <xdr:nvSpPr>
        <xdr:cNvPr id="67" name="楕円 66"/>
        <xdr:cNvSpPr/>
      </xdr:nvSpPr>
      <xdr:spPr bwMode="auto">
        <a:xfrm>
          <a:off x="5600700" y="26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14863</xdr:rowOff>
    </xdr:from>
    <xdr:ext cx="762000" cy="259045"/>
    <xdr:sp macro="" textlink="">
      <xdr:nvSpPr>
        <xdr:cNvPr id="68" name="人口1人当たり決算額の推移該当値テキスト130"/>
        <xdr:cNvSpPr txBox="1"/>
      </xdr:nvSpPr>
      <xdr:spPr>
        <a:xfrm>
          <a:off x="5740400" y="263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55999</xdr:rowOff>
    </xdr:from>
    <xdr:to>
      <xdr:col>26</xdr:col>
      <xdr:colOff>101600</xdr:colOff>
      <xdr:row>15</xdr:row>
      <xdr:rowOff>157599</xdr:rowOff>
    </xdr:to>
    <xdr:sp macro="" textlink="">
      <xdr:nvSpPr>
        <xdr:cNvPr id="69" name="楕円 68"/>
        <xdr:cNvSpPr/>
      </xdr:nvSpPr>
      <xdr:spPr bwMode="auto">
        <a:xfrm>
          <a:off x="4953000" y="267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142376</xdr:rowOff>
    </xdr:from>
    <xdr:ext cx="736600" cy="259045"/>
    <xdr:sp macro="" textlink="">
      <xdr:nvSpPr>
        <xdr:cNvPr id="70" name="テキスト ボックス 69"/>
        <xdr:cNvSpPr txBox="1"/>
      </xdr:nvSpPr>
      <xdr:spPr>
        <a:xfrm>
          <a:off x="4622800" y="276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73990</xdr:rowOff>
    </xdr:from>
    <xdr:to>
      <xdr:col>22</xdr:col>
      <xdr:colOff>165100</xdr:colOff>
      <xdr:row>16</xdr:row>
      <xdr:rowOff>4140</xdr:rowOff>
    </xdr:to>
    <xdr:sp macro="" textlink="">
      <xdr:nvSpPr>
        <xdr:cNvPr id="71" name="楕円 70"/>
        <xdr:cNvSpPr/>
      </xdr:nvSpPr>
      <xdr:spPr bwMode="auto">
        <a:xfrm>
          <a:off x="4254500" y="26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160367</xdr:rowOff>
    </xdr:from>
    <xdr:ext cx="762000" cy="259045"/>
    <xdr:sp macro="" textlink="">
      <xdr:nvSpPr>
        <xdr:cNvPr id="72" name="テキスト ボックス 71"/>
        <xdr:cNvSpPr txBox="1"/>
      </xdr:nvSpPr>
      <xdr:spPr>
        <a:xfrm>
          <a:off x="3924300" y="27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98359</xdr:rowOff>
    </xdr:from>
    <xdr:to>
      <xdr:col>19</xdr:col>
      <xdr:colOff>38100</xdr:colOff>
      <xdr:row>16</xdr:row>
      <xdr:rowOff>28509</xdr:rowOff>
    </xdr:to>
    <xdr:sp macro="" textlink="">
      <xdr:nvSpPr>
        <xdr:cNvPr id="73" name="楕円 72"/>
        <xdr:cNvSpPr/>
      </xdr:nvSpPr>
      <xdr:spPr bwMode="auto">
        <a:xfrm>
          <a:off x="3556000" y="271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13286</xdr:rowOff>
    </xdr:from>
    <xdr:ext cx="762000" cy="259045"/>
    <xdr:sp macro="" textlink="">
      <xdr:nvSpPr>
        <xdr:cNvPr id="74" name="テキスト ボックス 73"/>
        <xdr:cNvSpPr txBox="1"/>
      </xdr:nvSpPr>
      <xdr:spPr>
        <a:xfrm>
          <a:off x="3225800" y="280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5662</xdr:rowOff>
    </xdr:from>
    <xdr:to>
      <xdr:col>15</xdr:col>
      <xdr:colOff>101600</xdr:colOff>
      <xdr:row>20</xdr:row>
      <xdr:rowOff>107262</xdr:rowOff>
    </xdr:to>
    <xdr:sp macro="" textlink="">
      <xdr:nvSpPr>
        <xdr:cNvPr id="75" name="楕円 74"/>
        <xdr:cNvSpPr/>
      </xdr:nvSpPr>
      <xdr:spPr bwMode="auto">
        <a:xfrm>
          <a:off x="2857500" y="348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92039</xdr:rowOff>
    </xdr:from>
    <xdr:ext cx="762000" cy="259045"/>
    <xdr:sp macro="" textlink="">
      <xdr:nvSpPr>
        <xdr:cNvPr id="76" name="テキスト ボックス 75"/>
        <xdr:cNvSpPr txBox="1"/>
      </xdr:nvSpPr>
      <xdr:spPr>
        <a:xfrm>
          <a:off x="2527300" y="356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214233</xdr:rowOff>
    </xdr:from>
    <xdr:to>
      <xdr:col>29</xdr:col>
      <xdr:colOff>127000</xdr:colOff>
      <xdr:row>35</xdr:row>
      <xdr:rowOff>308966</xdr:rowOff>
    </xdr:to>
    <xdr:cxnSp macro="">
      <xdr:nvCxnSpPr>
        <xdr:cNvPr id="108" name="直線コネクタ 107"/>
        <xdr:cNvCxnSpPr/>
      </xdr:nvCxnSpPr>
      <xdr:spPr bwMode="auto">
        <a:xfrm flipV="1">
          <a:off x="5003800" y="6824583"/>
          <a:ext cx="647700" cy="9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308966</xdr:rowOff>
    </xdr:from>
    <xdr:to>
      <xdr:col>26</xdr:col>
      <xdr:colOff>50800</xdr:colOff>
      <xdr:row>36</xdr:row>
      <xdr:rowOff>53345</xdr:rowOff>
    </xdr:to>
    <xdr:cxnSp macro="">
      <xdr:nvCxnSpPr>
        <xdr:cNvPr id="111" name="直線コネクタ 110"/>
        <xdr:cNvCxnSpPr/>
      </xdr:nvCxnSpPr>
      <xdr:spPr bwMode="auto">
        <a:xfrm flipV="1">
          <a:off x="4305300" y="6919316"/>
          <a:ext cx="698500" cy="8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53345</xdr:rowOff>
    </xdr:from>
    <xdr:to>
      <xdr:col>22</xdr:col>
      <xdr:colOff>114300</xdr:colOff>
      <xdr:row>36</xdr:row>
      <xdr:rowOff>54854</xdr:rowOff>
    </xdr:to>
    <xdr:cxnSp macro="">
      <xdr:nvCxnSpPr>
        <xdr:cNvPr id="114" name="直線コネクタ 113"/>
        <xdr:cNvCxnSpPr/>
      </xdr:nvCxnSpPr>
      <xdr:spPr bwMode="auto">
        <a:xfrm flipV="1">
          <a:off x="3606800" y="7006595"/>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54854</xdr:rowOff>
    </xdr:from>
    <xdr:to>
      <xdr:col>18</xdr:col>
      <xdr:colOff>177800</xdr:colOff>
      <xdr:row>36</xdr:row>
      <xdr:rowOff>97008</xdr:rowOff>
    </xdr:to>
    <xdr:cxnSp macro="">
      <xdr:nvCxnSpPr>
        <xdr:cNvPr id="117" name="直線コネクタ 116"/>
        <xdr:cNvCxnSpPr/>
      </xdr:nvCxnSpPr>
      <xdr:spPr bwMode="auto">
        <a:xfrm flipV="1">
          <a:off x="2908300" y="7008104"/>
          <a:ext cx="6985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163433</xdr:rowOff>
    </xdr:from>
    <xdr:to>
      <xdr:col>29</xdr:col>
      <xdr:colOff>177800</xdr:colOff>
      <xdr:row>35</xdr:row>
      <xdr:rowOff>265033</xdr:rowOff>
    </xdr:to>
    <xdr:sp macro="" textlink="">
      <xdr:nvSpPr>
        <xdr:cNvPr id="127" name="楕円 126"/>
        <xdr:cNvSpPr/>
      </xdr:nvSpPr>
      <xdr:spPr bwMode="auto">
        <a:xfrm>
          <a:off x="5600700" y="677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135510</xdr:rowOff>
    </xdr:from>
    <xdr:ext cx="762000" cy="259045"/>
    <xdr:sp macro="" textlink="">
      <xdr:nvSpPr>
        <xdr:cNvPr id="128" name="人口1人当たり決算額の推移該当値テキスト445"/>
        <xdr:cNvSpPr txBox="1"/>
      </xdr:nvSpPr>
      <xdr:spPr>
        <a:xfrm>
          <a:off x="5740400" y="674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258166</xdr:rowOff>
    </xdr:from>
    <xdr:to>
      <xdr:col>26</xdr:col>
      <xdr:colOff>101600</xdr:colOff>
      <xdr:row>36</xdr:row>
      <xdr:rowOff>16866</xdr:rowOff>
    </xdr:to>
    <xdr:sp macro="" textlink="">
      <xdr:nvSpPr>
        <xdr:cNvPr id="129" name="楕円 128"/>
        <xdr:cNvSpPr/>
      </xdr:nvSpPr>
      <xdr:spPr bwMode="auto">
        <a:xfrm>
          <a:off x="49530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1643</xdr:rowOff>
    </xdr:from>
    <xdr:ext cx="736600" cy="259045"/>
    <xdr:sp macro="" textlink="">
      <xdr:nvSpPr>
        <xdr:cNvPr id="130" name="テキスト ボックス 129"/>
        <xdr:cNvSpPr txBox="1"/>
      </xdr:nvSpPr>
      <xdr:spPr>
        <a:xfrm>
          <a:off x="4622800" y="69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2545</xdr:rowOff>
    </xdr:from>
    <xdr:to>
      <xdr:col>22</xdr:col>
      <xdr:colOff>165100</xdr:colOff>
      <xdr:row>36</xdr:row>
      <xdr:rowOff>104145</xdr:rowOff>
    </xdr:to>
    <xdr:sp macro="" textlink="">
      <xdr:nvSpPr>
        <xdr:cNvPr id="131" name="楕円 130"/>
        <xdr:cNvSpPr/>
      </xdr:nvSpPr>
      <xdr:spPr bwMode="auto">
        <a:xfrm>
          <a:off x="4254500" y="695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88922</xdr:rowOff>
    </xdr:from>
    <xdr:ext cx="762000" cy="259045"/>
    <xdr:sp macro="" textlink="">
      <xdr:nvSpPr>
        <xdr:cNvPr id="132" name="テキスト ボックス 131"/>
        <xdr:cNvSpPr txBox="1"/>
      </xdr:nvSpPr>
      <xdr:spPr>
        <a:xfrm>
          <a:off x="3924300" y="704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4054</xdr:rowOff>
    </xdr:from>
    <xdr:to>
      <xdr:col>19</xdr:col>
      <xdr:colOff>38100</xdr:colOff>
      <xdr:row>36</xdr:row>
      <xdr:rowOff>105654</xdr:rowOff>
    </xdr:to>
    <xdr:sp macro="" textlink="">
      <xdr:nvSpPr>
        <xdr:cNvPr id="133" name="楕円 132"/>
        <xdr:cNvSpPr/>
      </xdr:nvSpPr>
      <xdr:spPr bwMode="auto">
        <a:xfrm>
          <a:off x="35560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90431</xdr:rowOff>
    </xdr:from>
    <xdr:ext cx="762000" cy="259045"/>
    <xdr:sp macro="" textlink="">
      <xdr:nvSpPr>
        <xdr:cNvPr id="134" name="テキスト ボックス 133"/>
        <xdr:cNvSpPr txBox="1"/>
      </xdr:nvSpPr>
      <xdr:spPr>
        <a:xfrm>
          <a:off x="3225800" y="704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46208</xdr:rowOff>
    </xdr:from>
    <xdr:to>
      <xdr:col>15</xdr:col>
      <xdr:colOff>101600</xdr:colOff>
      <xdr:row>36</xdr:row>
      <xdr:rowOff>147808</xdr:rowOff>
    </xdr:to>
    <xdr:sp macro="" textlink="">
      <xdr:nvSpPr>
        <xdr:cNvPr id="135" name="楕円 134"/>
        <xdr:cNvSpPr/>
      </xdr:nvSpPr>
      <xdr:spPr bwMode="auto">
        <a:xfrm>
          <a:off x="28575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132585</xdr:rowOff>
    </xdr:from>
    <xdr:ext cx="762000" cy="259045"/>
    <xdr:sp macro="" textlink="">
      <xdr:nvSpPr>
        <xdr:cNvPr id="136" name="テキスト ボックス 135"/>
        <xdr:cNvSpPr txBox="1"/>
      </xdr:nvSpPr>
      <xdr:spPr>
        <a:xfrm>
          <a:off x="2527300" y="70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1,324,589
1,297,490
217.43
717,948,173
705,320,564
7,790,182
309,502,012
452,628,300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17650</xdr:rowOff>
    </xdr:from>
    <xdr:to>
      <xdr:col>24</xdr:col>
      <xdr:colOff>63500</xdr:colOff>
      <xdr:row>34</xdr:row>
      <xdr:rowOff>28897</xdr:rowOff>
    </xdr:to>
    <xdr:cxnSp macro="">
      <xdr:nvCxnSpPr>
        <xdr:cNvPr id="59" name="直線コネクタ 58"/>
        <xdr:cNvCxnSpPr/>
      </xdr:nvCxnSpPr>
      <xdr:spPr>
        <a:xfrm flipV="1">
          <a:off x="3797300" y="5846950"/>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28897</xdr:rowOff>
    </xdr:from>
    <xdr:to>
      <xdr:col>19</xdr:col>
      <xdr:colOff>177800</xdr:colOff>
      <xdr:row>34</xdr:row>
      <xdr:rowOff>37562</xdr:rowOff>
    </xdr:to>
    <xdr:cxnSp macro="">
      <xdr:nvCxnSpPr>
        <xdr:cNvPr id="62" name="直線コネクタ 61"/>
        <xdr:cNvCxnSpPr/>
      </xdr:nvCxnSpPr>
      <xdr:spPr>
        <a:xfrm flipV="1">
          <a:off x="2908300" y="5858197"/>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37562</xdr:rowOff>
    </xdr:from>
    <xdr:to>
      <xdr:col>15</xdr:col>
      <xdr:colOff>50800</xdr:colOff>
      <xdr:row>34</xdr:row>
      <xdr:rowOff>50592</xdr:rowOff>
    </xdr:to>
    <xdr:cxnSp macro="">
      <xdr:nvCxnSpPr>
        <xdr:cNvPr id="65" name="直線コネクタ 64"/>
        <xdr:cNvCxnSpPr/>
      </xdr:nvCxnSpPr>
      <xdr:spPr>
        <a:xfrm flipV="1">
          <a:off x="2019300" y="586686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50592</xdr:rowOff>
    </xdr:from>
    <xdr:to>
      <xdr:col>10</xdr:col>
      <xdr:colOff>114300</xdr:colOff>
      <xdr:row>39</xdr:row>
      <xdr:rowOff>16256</xdr:rowOff>
    </xdr:to>
    <xdr:cxnSp macro="">
      <xdr:nvCxnSpPr>
        <xdr:cNvPr id="68" name="直線コネクタ 67"/>
        <xdr:cNvCxnSpPr/>
      </xdr:nvCxnSpPr>
      <xdr:spPr>
        <a:xfrm flipV="1">
          <a:off x="1130300" y="5879892"/>
          <a:ext cx="889000" cy="8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138300</xdr:rowOff>
    </xdr:from>
    <xdr:to>
      <xdr:col>24</xdr:col>
      <xdr:colOff>114300</xdr:colOff>
      <xdr:row>34</xdr:row>
      <xdr:rowOff>68450</xdr:rowOff>
    </xdr:to>
    <xdr:sp macro="" textlink="">
      <xdr:nvSpPr>
        <xdr:cNvPr id="78" name="楕円 77"/>
        <xdr:cNvSpPr/>
      </xdr:nvSpPr>
      <xdr:spPr>
        <a:xfrm>
          <a:off x="4584700" y="57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116727</xdr:rowOff>
    </xdr:from>
    <xdr:ext cx="534377" cy="259045"/>
    <xdr:sp macro="" textlink="">
      <xdr:nvSpPr>
        <xdr:cNvPr id="79" name="人件費該当値テキスト"/>
        <xdr:cNvSpPr txBox="1"/>
      </xdr:nvSpPr>
      <xdr:spPr>
        <a:xfrm>
          <a:off x="4686300" y="57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149547</xdr:rowOff>
    </xdr:from>
    <xdr:to>
      <xdr:col>20</xdr:col>
      <xdr:colOff>38100</xdr:colOff>
      <xdr:row>34</xdr:row>
      <xdr:rowOff>79697</xdr:rowOff>
    </xdr:to>
    <xdr:sp macro="" textlink="">
      <xdr:nvSpPr>
        <xdr:cNvPr id="80" name="楕円 79"/>
        <xdr:cNvSpPr/>
      </xdr:nvSpPr>
      <xdr:spPr>
        <a:xfrm>
          <a:off x="3746500" y="58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70824</xdr:rowOff>
    </xdr:from>
    <xdr:ext cx="534377" cy="259045"/>
    <xdr:sp macro="" textlink="">
      <xdr:nvSpPr>
        <xdr:cNvPr id="81" name="テキスト ボックス 80"/>
        <xdr:cNvSpPr txBox="1"/>
      </xdr:nvSpPr>
      <xdr:spPr>
        <a:xfrm>
          <a:off x="3530111" y="59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158212</xdr:rowOff>
    </xdr:from>
    <xdr:to>
      <xdr:col>15</xdr:col>
      <xdr:colOff>101600</xdr:colOff>
      <xdr:row>34</xdr:row>
      <xdr:rowOff>88362</xdr:rowOff>
    </xdr:to>
    <xdr:sp macro="" textlink="">
      <xdr:nvSpPr>
        <xdr:cNvPr id="82" name="楕円 81"/>
        <xdr:cNvSpPr/>
      </xdr:nvSpPr>
      <xdr:spPr>
        <a:xfrm>
          <a:off x="2857500" y="58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79489</xdr:rowOff>
    </xdr:from>
    <xdr:ext cx="534377" cy="259045"/>
    <xdr:sp macro="" textlink="">
      <xdr:nvSpPr>
        <xdr:cNvPr id="83" name="テキスト ボックス 82"/>
        <xdr:cNvSpPr txBox="1"/>
      </xdr:nvSpPr>
      <xdr:spPr>
        <a:xfrm>
          <a:off x="2641111" y="59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171242</xdr:rowOff>
    </xdr:from>
    <xdr:to>
      <xdr:col>10</xdr:col>
      <xdr:colOff>165100</xdr:colOff>
      <xdr:row>34</xdr:row>
      <xdr:rowOff>101392</xdr:rowOff>
    </xdr:to>
    <xdr:sp macro="" textlink="">
      <xdr:nvSpPr>
        <xdr:cNvPr id="84" name="楕円 83"/>
        <xdr:cNvSpPr/>
      </xdr:nvSpPr>
      <xdr:spPr>
        <a:xfrm>
          <a:off x="1968500" y="58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92519</xdr:rowOff>
    </xdr:from>
    <xdr:ext cx="534377" cy="259045"/>
    <xdr:sp macro="" textlink="">
      <xdr:nvSpPr>
        <xdr:cNvPr id="85" name="テキスト ボックス 84"/>
        <xdr:cNvSpPr txBox="1"/>
      </xdr:nvSpPr>
      <xdr:spPr>
        <a:xfrm>
          <a:off x="1752111" y="59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136906</xdr:rowOff>
    </xdr:from>
    <xdr:to>
      <xdr:col>6</xdr:col>
      <xdr:colOff>38100</xdr:colOff>
      <xdr:row>39</xdr:row>
      <xdr:rowOff>67056</xdr:rowOff>
    </xdr:to>
    <xdr:sp macro="" textlink="">
      <xdr:nvSpPr>
        <xdr:cNvPr id="86" name="楕円 85"/>
        <xdr:cNvSpPr/>
      </xdr:nvSpPr>
      <xdr:spPr>
        <a:xfrm>
          <a:off x="1079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58183</xdr:rowOff>
    </xdr:from>
    <xdr:ext cx="534377" cy="259045"/>
    <xdr:sp macro="" textlink="">
      <xdr:nvSpPr>
        <xdr:cNvPr id="87" name="テキスト ボックス 86"/>
        <xdr:cNvSpPr txBox="1"/>
      </xdr:nvSpPr>
      <xdr:spPr>
        <a:xfrm>
          <a:off x="863111" y="67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146055</xdr:rowOff>
    </xdr:from>
    <xdr:to>
      <xdr:col>24</xdr:col>
      <xdr:colOff>63500</xdr:colOff>
      <xdr:row>55</xdr:row>
      <xdr:rowOff>42865</xdr:rowOff>
    </xdr:to>
    <xdr:cxnSp macro="">
      <xdr:nvCxnSpPr>
        <xdr:cNvPr id="115" name="直線コネクタ 114"/>
        <xdr:cNvCxnSpPr/>
      </xdr:nvCxnSpPr>
      <xdr:spPr>
        <a:xfrm>
          <a:off x="3797300" y="9404355"/>
          <a:ext cx="8382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146055</xdr:rowOff>
    </xdr:from>
    <xdr:to>
      <xdr:col>19</xdr:col>
      <xdr:colOff>177800</xdr:colOff>
      <xdr:row>55</xdr:row>
      <xdr:rowOff>50226</xdr:rowOff>
    </xdr:to>
    <xdr:cxnSp macro="">
      <xdr:nvCxnSpPr>
        <xdr:cNvPr id="118" name="直線コネクタ 117"/>
        <xdr:cNvCxnSpPr/>
      </xdr:nvCxnSpPr>
      <xdr:spPr>
        <a:xfrm flipV="1">
          <a:off x="2908300" y="9404355"/>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50226</xdr:rowOff>
    </xdr:from>
    <xdr:to>
      <xdr:col>15</xdr:col>
      <xdr:colOff>50800</xdr:colOff>
      <xdr:row>55</xdr:row>
      <xdr:rowOff>105273</xdr:rowOff>
    </xdr:to>
    <xdr:cxnSp macro="">
      <xdr:nvCxnSpPr>
        <xdr:cNvPr id="121" name="直線コネクタ 120"/>
        <xdr:cNvCxnSpPr/>
      </xdr:nvCxnSpPr>
      <xdr:spPr>
        <a:xfrm flipV="1">
          <a:off x="2019300" y="9479976"/>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105273</xdr:rowOff>
    </xdr:from>
    <xdr:to>
      <xdr:col>10</xdr:col>
      <xdr:colOff>114300</xdr:colOff>
      <xdr:row>55</xdr:row>
      <xdr:rowOff>123881</xdr:rowOff>
    </xdr:to>
    <xdr:cxnSp macro="">
      <xdr:nvCxnSpPr>
        <xdr:cNvPr id="124" name="直線コネクタ 123"/>
        <xdr:cNvCxnSpPr/>
      </xdr:nvCxnSpPr>
      <xdr:spPr>
        <a:xfrm flipV="1">
          <a:off x="1130300" y="9535023"/>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163515</xdr:rowOff>
    </xdr:from>
    <xdr:to>
      <xdr:col>24</xdr:col>
      <xdr:colOff>114300</xdr:colOff>
      <xdr:row>55</xdr:row>
      <xdr:rowOff>93665</xdr:rowOff>
    </xdr:to>
    <xdr:sp macro="" textlink="">
      <xdr:nvSpPr>
        <xdr:cNvPr id="134" name="楕円 133"/>
        <xdr:cNvSpPr/>
      </xdr:nvSpPr>
      <xdr:spPr>
        <a:xfrm>
          <a:off x="4584700" y="94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141942</xdr:rowOff>
    </xdr:from>
    <xdr:ext cx="534377" cy="259045"/>
    <xdr:sp macro="" textlink="">
      <xdr:nvSpPr>
        <xdr:cNvPr id="135" name="物件費該当値テキスト"/>
        <xdr:cNvSpPr txBox="1"/>
      </xdr:nvSpPr>
      <xdr:spPr>
        <a:xfrm>
          <a:off x="4686300" y="94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95255</xdr:rowOff>
    </xdr:from>
    <xdr:to>
      <xdr:col>20</xdr:col>
      <xdr:colOff>38100</xdr:colOff>
      <xdr:row>55</xdr:row>
      <xdr:rowOff>25405</xdr:rowOff>
    </xdr:to>
    <xdr:sp macro="" textlink="">
      <xdr:nvSpPr>
        <xdr:cNvPr id="136" name="楕円 135"/>
        <xdr:cNvSpPr/>
      </xdr:nvSpPr>
      <xdr:spPr>
        <a:xfrm>
          <a:off x="3746500" y="93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41932</xdr:rowOff>
    </xdr:from>
    <xdr:ext cx="534377" cy="259045"/>
    <xdr:sp macro="" textlink="">
      <xdr:nvSpPr>
        <xdr:cNvPr id="137" name="テキスト ボックス 136"/>
        <xdr:cNvSpPr txBox="1"/>
      </xdr:nvSpPr>
      <xdr:spPr>
        <a:xfrm>
          <a:off x="3530111" y="91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170876</xdr:rowOff>
    </xdr:from>
    <xdr:to>
      <xdr:col>15</xdr:col>
      <xdr:colOff>101600</xdr:colOff>
      <xdr:row>55</xdr:row>
      <xdr:rowOff>101026</xdr:rowOff>
    </xdr:to>
    <xdr:sp macro="" textlink="">
      <xdr:nvSpPr>
        <xdr:cNvPr id="138" name="楕円 137"/>
        <xdr:cNvSpPr/>
      </xdr:nvSpPr>
      <xdr:spPr>
        <a:xfrm>
          <a:off x="2857500" y="94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117553</xdr:rowOff>
    </xdr:from>
    <xdr:ext cx="534377" cy="259045"/>
    <xdr:sp macro="" textlink="">
      <xdr:nvSpPr>
        <xdr:cNvPr id="139" name="テキスト ボックス 138"/>
        <xdr:cNvSpPr txBox="1"/>
      </xdr:nvSpPr>
      <xdr:spPr>
        <a:xfrm>
          <a:off x="2641111" y="92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54473</xdr:rowOff>
    </xdr:from>
    <xdr:to>
      <xdr:col>10</xdr:col>
      <xdr:colOff>165100</xdr:colOff>
      <xdr:row>55</xdr:row>
      <xdr:rowOff>156073</xdr:rowOff>
    </xdr:to>
    <xdr:sp macro="" textlink="">
      <xdr:nvSpPr>
        <xdr:cNvPr id="140" name="楕円 139"/>
        <xdr:cNvSpPr/>
      </xdr:nvSpPr>
      <xdr:spPr>
        <a:xfrm>
          <a:off x="1968500" y="94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1150</xdr:rowOff>
    </xdr:from>
    <xdr:ext cx="534377" cy="259045"/>
    <xdr:sp macro="" textlink="">
      <xdr:nvSpPr>
        <xdr:cNvPr id="141" name="テキスト ボックス 140"/>
        <xdr:cNvSpPr txBox="1"/>
      </xdr:nvSpPr>
      <xdr:spPr>
        <a:xfrm>
          <a:off x="1752111" y="925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73081</xdr:rowOff>
    </xdr:from>
    <xdr:to>
      <xdr:col>6</xdr:col>
      <xdr:colOff>38100</xdr:colOff>
      <xdr:row>56</xdr:row>
      <xdr:rowOff>3231</xdr:rowOff>
    </xdr:to>
    <xdr:sp macro="" textlink="">
      <xdr:nvSpPr>
        <xdr:cNvPr id="142" name="楕円 141"/>
        <xdr:cNvSpPr/>
      </xdr:nvSpPr>
      <xdr:spPr>
        <a:xfrm>
          <a:off x="1079500" y="95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19758</xdr:rowOff>
    </xdr:from>
    <xdr:ext cx="534377" cy="259045"/>
    <xdr:sp macro="" textlink="">
      <xdr:nvSpPr>
        <xdr:cNvPr id="143" name="テキスト ボックス 142"/>
        <xdr:cNvSpPr txBox="1"/>
      </xdr:nvSpPr>
      <xdr:spPr>
        <a:xfrm>
          <a:off x="863111" y="92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168873</xdr:rowOff>
    </xdr:from>
    <xdr:to>
      <xdr:col>24</xdr:col>
      <xdr:colOff>63500</xdr:colOff>
      <xdr:row>79</xdr:row>
      <xdr:rowOff>13426</xdr:rowOff>
    </xdr:to>
    <xdr:cxnSp macro="">
      <xdr:nvCxnSpPr>
        <xdr:cNvPr id="175" name="直線コネクタ 174"/>
        <xdr:cNvCxnSpPr/>
      </xdr:nvCxnSpPr>
      <xdr:spPr>
        <a:xfrm>
          <a:off x="3797300" y="13541973"/>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73623</xdr:rowOff>
    </xdr:from>
    <xdr:to>
      <xdr:col>19</xdr:col>
      <xdr:colOff>177800</xdr:colOff>
      <xdr:row>78</xdr:row>
      <xdr:rowOff>168873</xdr:rowOff>
    </xdr:to>
    <xdr:cxnSp macro="">
      <xdr:nvCxnSpPr>
        <xdr:cNvPr id="178" name="直線コネクタ 177"/>
        <xdr:cNvCxnSpPr/>
      </xdr:nvCxnSpPr>
      <xdr:spPr>
        <a:xfrm>
          <a:off x="2908300" y="1344672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73623</xdr:rowOff>
    </xdr:from>
    <xdr:to>
      <xdr:col>15</xdr:col>
      <xdr:colOff>50800</xdr:colOff>
      <xdr:row>78</xdr:row>
      <xdr:rowOff>74930</xdr:rowOff>
    </xdr:to>
    <xdr:cxnSp macro="">
      <xdr:nvCxnSpPr>
        <xdr:cNvPr id="181" name="直線コネクタ 180"/>
        <xdr:cNvCxnSpPr/>
      </xdr:nvCxnSpPr>
      <xdr:spPr>
        <a:xfrm flipV="1">
          <a:off x="2019300" y="1344672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32367</xdr:rowOff>
    </xdr:from>
    <xdr:to>
      <xdr:col>10</xdr:col>
      <xdr:colOff>114300</xdr:colOff>
      <xdr:row>78</xdr:row>
      <xdr:rowOff>74930</xdr:rowOff>
    </xdr:to>
    <xdr:cxnSp macro="">
      <xdr:nvCxnSpPr>
        <xdr:cNvPr id="184" name="直線コネクタ 183"/>
        <xdr:cNvCxnSpPr/>
      </xdr:nvCxnSpPr>
      <xdr:spPr>
        <a:xfrm>
          <a:off x="1130300" y="13405467"/>
          <a:ext cx="889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134076</xdr:rowOff>
    </xdr:from>
    <xdr:to>
      <xdr:col>24</xdr:col>
      <xdr:colOff>114300</xdr:colOff>
      <xdr:row>79</xdr:row>
      <xdr:rowOff>64226</xdr:rowOff>
    </xdr:to>
    <xdr:sp macro="" textlink="">
      <xdr:nvSpPr>
        <xdr:cNvPr id="194" name="楕円 193"/>
        <xdr:cNvSpPr/>
      </xdr:nvSpPr>
      <xdr:spPr>
        <a:xfrm>
          <a:off x="4584700" y="135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49003</xdr:rowOff>
    </xdr:from>
    <xdr:ext cx="469744" cy="259045"/>
    <xdr:sp macro="" textlink="">
      <xdr:nvSpPr>
        <xdr:cNvPr id="195" name="維持補修費該当値テキスト"/>
        <xdr:cNvSpPr txBox="1"/>
      </xdr:nvSpPr>
      <xdr:spPr>
        <a:xfrm>
          <a:off x="4686300" y="1342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118073</xdr:rowOff>
    </xdr:from>
    <xdr:to>
      <xdr:col>20</xdr:col>
      <xdr:colOff>38100</xdr:colOff>
      <xdr:row>79</xdr:row>
      <xdr:rowOff>48223</xdr:rowOff>
    </xdr:to>
    <xdr:sp macro="" textlink="">
      <xdr:nvSpPr>
        <xdr:cNvPr id="196" name="楕円 195"/>
        <xdr:cNvSpPr/>
      </xdr:nvSpPr>
      <xdr:spPr>
        <a:xfrm>
          <a:off x="3746500" y="134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39350</xdr:rowOff>
    </xdr:from>
    <xdr:ext cx="469744" cy="259045"/>
    <xdr:sp macro="" textlink="">
      <xdr:nvSpPr>
        <xdr:cNvPr id="197" name="テキスト ボックス 196"/>
        <xdr:cNvSpPr txBox="1"/>
      </xdr:nvSpPr>
      <xdr:spPr>
        <a:xfrm>
          <a:off x="3562428" y="135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22823</xdr:rowOff>
    </xdr:from>
    <xdr:to>
      <xdr:col>15</xdr:col>
      <xdr:colOff>101600</xdr:colOff>
      <xdr:row>78</xdr:row>
      <xdr:rowOff>124423</xdr:rowOff>
    </xdr:to>
    <xdr:sp macro="" textlink="">
      <xdr:nvSpPr>
        <xdr:cNvPr id="198" name="楕円 197"/>
        <xdr:cNvSpPr/>
      </xdr:nvSpPr>
      <xdr:spPr>
        <a:xfrm>
          <a:off x="2857500" y="133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115550</xdr:rowOff>
    </xdr:from>
    <xdr:ext cx="469744" cy="259045"/>
    <xdr:sp macro="" textlink="">
      <xdr:nvSpPr>
        <xdr:cNvPr id="199" name="テキスト ボックス 198"/>
        <xdr:cNvSpPr txBox="1"/>
      </xdr:nvSpPr>
      <xdr:spPr>
        <a:xfrm>
          <a:off x="2673428" y="134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24130</xdr:rowOff>
    </xdr:from>
    <xdr:to>
      <xdr:col>10</xdr:col>
      <xdr:colOff>165100</xdr:colOff>
      <xdr:row>78</xdr:row>
      <xdr:rowOff>125730</xdr:rowOff>
    </xdr:to>
    <xdr:sp macro="" textlink="">
      <xdr:nvSpPr>
        <xdr:cNvPr id="200" name="楕円 199"/>
        <xdr:cNvSpPr/>
      </xdr:nvSpPr>
      <xdr:spPr>
        <a:xfrm>
          <a:off x="1968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116857</xdr:rowOff>
    </xdr:from>
    <xdr:ext cx="469744" cy="259045"/>
    <xdr:sp macro="" textlink="">
      <xdr:nvSpPr>
        <xdr:cNvPr id="201" name="テキスト ボックス 200"/>
        <xdr:cNvSpPr txBox="1"/>
      </xdr:nvSpPr>
      <xdr:spPr>
        <a:xfrm>
          <a:off x="1784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153017</xdr:rowOff>
    </xdr:from>
    <xdr:to>
      <xdr:col>6</xdr:col>
      <xdr:colOff>38100</xdr:colOff>
      <xdr:row>78</xdr:row>
      <xdr:rowOff>83167</xdr:rowOff>
    </xdr:to>
    <xdr:sp macro="" textlink="">
      <xdr:nvSpPr>
        <xdr:cNvPr id="202" name="楕円 201"/>
        <xdr:cNvSpPr/>
      </xdr:nvSpPr>
      <xdr:spPr>
        <a:xfrm>
          <a:off x="1079500" y="133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74294</xdr:rowOff>
    </xdr:from>
    <xdr:ext cx="469744" cy="259045"/>
    <xdr:sp macro="" textlink="">
      <xdr:nvSpPr>
        <xdr:cNvPr id="203" name="テキスト ボックス 202"/>
        <xdr:cNvSpPr txBox="1"/>
      </xdr:nvSpPr>
      <xdr:spPr>
        <a:xfrm>
          <a:off x="895428" y="1344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51473</xdr:rowOff>
    </xdr:from>
    <xdr:to>
      <xdr:col>24</xdr:col>
      <xdr:colOff>63500</xdr:colOff>
      <xdr:row>98</xdr:row>
      <xdr:rowOff>88988</xdr:rowOff>
    </xdr:to>
    <xdr:cxnSp macro="">
      <xdr:nvCxnSpPr>
        <xdr:cNvPr id="233" name="直線コネクタ 232"/>
        <xdr:cNvCxnSpPr/>
      </xdr:nvCxnSpPr>
      <xdr:spPr>
        <a:xfrm flipV="1">
          <a:off x="3797300" y="16853573"/>
          <a:ext cx="838200" cy="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88988</xdr:rowOff>
    </xdr:from>
    <xdr:to>
      <xdr:col>19</xdr:col>
      <xdr:colOff>177800</xdr:colOff>
      <xdr:row>98</xdr:row>
      <xdr:rowOff>137249</xdr:rowOff>
    </xdr:to>
    <xdr:cxnSp macro="">
      <xdr:nvCxnSpPr>
        <xdr:cNvPr id="236" name="直線コネクタ 235"/>
        <xdr:cNvCxnSpPr/>
      </xdr:nvCxnSpPr>
      <xdr:spPr>
        <a:xfrm flipV="1">
          <a:off x="2908300" y="168910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137249</xdr:rowOff>
    </xdr:from>
    <xdr:to>
      <xdr:col>15</xdr:col>
      <xdr:colOff>50800</xdr:colOff>
      <xdr:row>98</xdr:row>
      <xdr:rowOff>158826</xdr:rowOff>
    </xdr:to>
    <xdr:cxnSp macro="">
      <xdr:nvCxnSpPr>
        <xdr:cNvPr id="239" name="直線コネクタ 238"/>
        <xdr:cNvCxnSpPr/>
      </xdr:nvCxnSpPr>
      <xdr:spPr>
        <a:xfrm flipV="1">
          <a:off x="2019300" y="16939349"/>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158826</xdr:rowOff>
    </xdr:from>
    <xdr:to>
      <xdr:col>10</xdr:col>
      <xdr:colOff>114300</xdr:colOff>
      <xdr:row>99</xdr:row>
      <xdr:rowOff>21526</xdr:rowOff>
    </xdr:to>
    <xdr:cxnSp macro="">
      <xdr:nvCxnSpPr>
        <xdr:cNvPr id="242" name="直線コネクタ 241"/>
        <xdr:cNvCxnSpPr/>
      </xdr:nvCxnSpPr>
      <xdr:spPr>
        <a:xfrm flipV="1">
          <a:off x="1130300" y="16960926"/>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673</xdr:rowOff>
    </xdr:from>
    <xdr:to>
      <xdr:col>24</xdr:col>
      <xdr:colOff>114300</xdr:colOff>
      <xdr:row>98</xdr:row>
      <xdr:rowOff>102273</xdr:rowOff>
    </xdr:to>
    <xdr:sp macro="" textlink="">
      <xdr:nvSpPr>
        <xdr:cNvPr id="252" name="楕円 251"/>
        <xdr:cNvSpPr/>
      </xdr:nvSpPr>
      <xdr:spPr>
        <a:xfrm>
          <a:off x="4584700" y="168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87050</xdr:rowOff>
    </xdr:from>
    <xdr:ext cx="599010" cy="259045"/>
    <xdr:sp macro="" textlink="">
      <xdr:nvSpPr>
        <xdr:cNvPr id="253" name="扶助費該当値テキスト"/>
        <xdr:cNvSpPr txBox="1"/>
      </xdr:nvSpPr>
      <xdr:spPr>
        <a:xfrm>
          <a:off x="4686300" y="1671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38188</xdr:rowOff>
    </xdr:from>
    <xdr:to>
      <xdr:col>20</xdr:col>
      <xdr:colOff>38100</xdr:colOff>
      <xdr:row>98</xdr:row>
      <xdr:rowOff>139788</xdr:rowOff>
    </xdr:to>
    <xdr:sp macro="" textlink="">
      <xdr:nvSpPr>
        <xdr:cNvPr id="254" name="楕円 253"/>
        <xdr:cNvSpPr/>
      </xdr:nvSpPr>
      <xdr:spPr>
        <a:xfrm>
          <a:off x="3746500" y="168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130915</xdr:rowOff>
    </xdr:from>
    <xdr:ext cx="534377" cy="259045"/>
    <xdr:sp macro="" textlink="">
      <xdr:nvSpPr>
        <xdr:cNvPr id="255" name="テキスト ボックス 254"/>
        <xdr:cNvSpPr txBox="1"/>
      </xdr:nvSpPr>
      <xdr:spPr>
        <a:xfrm>
          <a:off x="3530111" y="1693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86449</xdr:rowOff>
    </xdr:from>
    <xdr:to>
      <xdr:col>15</xdr:col>
      <xdr:colOff>101600</xdr:colOff>
      <xdr:row>99</xdr:row>
      <xdr:rowOff>16599</xdr:rowOff>
    </xdr:to>
    <xdr:sp macro="" textlink="">
      <xdr:nvSpPr>
        <xdr:cNvPr id="256" name="楕円 255"/>
        <xdr:cNvSpPr/>
      </xdr:nvSpPr>
      <xdr:spPr>
        <a:xfrm>
          <a:off x="28575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7726</xdr:rowOff>
    </xdr:from>
    <xdr:ext cx="534377" cy="259045"/>
    <xdr:sp macro="" textlink="">
      <xdr:nvSpPr>
        <xdr:cNvPr id="257" name="テキスト ボックス 256"/>
        <xdr:cNvSpPr txBox="1"/>
      </xdr:nvSpPr>
      <xdr:spPr>
        <a:xfrm>
          <a:off x="2641111" y="169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108026</xdr:rowOff>
    </xdr:from>
    <xdr:to>
      <xdr:col>10</xdr:col>
      <xdr:colOff>165100</xdr:colOff>
      <xdr:row>99</xdr:row>
      <xdr:rowOff>38176</xdr:rowOff>
    </xdr:to>
    <xdr:sp macro="" textlink="">
      <xdr:nvSpPr>
        <xdr:cNvPr id="258" name="楕円 257"/>
        <xdr:cNvSpPr/>
      </xdr:nvSpPr>
      <xdr:spPr>
        <a:xfrm>
          <a:off x="1968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29303</xdr:rowOff>
    </xdr:from>
    <xdr:ext cx="534377" cy="259045"/>
    <xdr:sp macro="" textlink="">
      <xdr:nvSpPr>
        <xdr:cNvPr id="259" name="テキスト ボックス 258"/>
        <xdr:cNvSpPr txBox="1"/>
      </xdr:nvSpPr>
      <xdr:spPr>
        <a:xfrm>
          <a:off x="1752111" y="17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142176</xdr:rowOff>
    </xdr:from>
    <xdr:to>
      <xdr:col>6</xdr:col>
      <xdr:colOff>38100</xdr:colOff>
      <xdr:row>99</xdr:row>
      <xdr:rowOff>72326</xdr:rowOff>
    </xdr:to>
    <xdr:sp macro="" textlink="">
      <xdr:nvSpPr>
        <xdr:cNvPr id="260" name="楕円 259"/>
        <xdr:cNvSpPr/>
      </xdr:nvSpPr>
      <xdr:spPr>
        <a:xfrm>
          <a:off x="1079500" y="169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63453</xdr:rowOff>
    </xdr:from>
    <xdr:ext cx="534377" cy="259045"/>
    <xdr:sp macro="" textlink="">
      <xdr:nvSpPr>
        <xdr:cNvPr id="261" name="テキスト ボックス 260"/>
        <xdr:cNvSpPr txBox="1"/>
      </xdr:nvSpPr>
      <xdr:spPr>
        <a:xfrm>
          <a:off x="863111" y="170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161093</xdr:rowOff>
    </xdr:from>
    <xdr:to>
      <xdr:col>54</xdr:col>
      <xdr:colOff>189865</xdr:colOff>
      <xdr:row>33</xdr:row>
      <xdr:rowOff>9589</xdr:rowOff>
    </xdr:to>
    <xdr:cxnSp macro="">
      <xdr:nvCxnSpPr>
        <xdr:cNvPr id="289" name="直線コネクタ 288"/>
        <xdr:cNvCxnSpPr/>
      </xdr:nvCxnSpPr>
      <xdr:spPr>
        <a:xfrm flipV="1">
          <a:off x="10475595" y="5304593"/>
          <a:ext cx="1270" cy="36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13416</xdr:rowOff>
    </xdr:from>
    <xdr:ext cx="599010" cy="259045"/>
    <xdr:sp macro="" textlink="">
      <xdr:nvSpPr>
        <xdr:cNvPr id="290" name="補助費等最小値テキスト"/>
        <xdr:cNvSpPr txBox="1"/>
      </xdr:nvSpPr>
      <xdr:spPr>
        <a:xfrm>
          <a:off x="10528300" y="567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9589</xdr:rowOff>
    </xdr:from>
    <xdr:to>
      <xdr:col>55</xdr:col>
      <xdr:colOff>88900</xdr:colOff>
      <xdr:row>33</xdr:row>
      <xdr:rowOff>9589</xdr:rowOff>
    </xdr:to>
    <xdr:cxnSp macro="">
      <xdr:nvCxnSpPr>
        <xdr:cNvPr id="291" name="直線コネクタ 290"/>
        <xdr:cNvCxnSpPr/>
      </xdr:nvCxnSpPr>
      <xdr:spPr>
        <a:xfrm>
          <a:off x="10388600" y="56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107770</xdr:rowOff>
    </xdr:from>
    <xdr:ext cx="599010" cy="259045"/>
    <xdr:sp macro="" textlink="">
      <xdr:nvSpPr>
        <xdr:cNvPr id="292" name="補助費等最大値テキスト"/>
        <xdr:cNvSpPr txBox="1"/>
      </xdr:nvSpPr>
      <xdr:spPr>
        <a:xfrm>
          <a:off x="10528300" y="507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161093</xdr:rowOff>
    </xdr:from>
    <xdr:to>
      <xdr:col>55</xdr:col>
      <xdr:colOff>88900</xdr:colOff>
      <xdr:row>30</xdr:row>
      <xdr:rowOff>161093</xdr:rowOff>
    </xdr:to>
    <xdr:cxnSp macro="">
      <xdr:nvCxnSpPr>
        <xdr:cNvPr id="293" name="直線コネクタ 292"/>
        <xdr:cNvCxnSpPr/>
      </xdr:nvCxnSpPr>
      <xdr:spPr>
        <a:xfrm>
          <a:off x="10388600" y="53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142100</xdr:rowOff>
    </xdr:from>
    <xdr:to>
      <xdr:col>55</xdr:col>
      <xdr:colOff>0</xdr:colOff>
      <xdr:row>38</xdr:row>
      <xdr:rowOff>118707</xdr:rowOff>
    </xdr:to>
    <xdr:cxnSp macro="">
      <xdr:nvCxnSpPr>
        <xdr:cNvPr id="294" name="直線コネクタ 293"/>
        <xdr:cNvCxnSpPr/>
      </xdr:nvCxnSpPr>
      <xdr:spPr>
        <a:xfrm flipV="1">
          <a:off x="9639300" y="5628500"/>
          <a:ext cx="838200" cy="100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130036</xdr:rowOff>
    </xdr:from>
    <xdr:ext cx="599010" cy="259045"/>
    <xdr:sp macro="" textlink="">
      <xdr:nvSpPr>
        <xdr:cNvPr id="295" name="補助費等平均値テキスト"/>
        <xdr:cNvSpPr txBox="1"/>
      </xdr:nvSpPr>
      <xdr:spPr>
        <a:xfrm>
          <a:off x="10528300" y="5273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107159</xdr:rowOff>
    </xdr:from>
    <xdr:to>
      <xdr:col>55</xdr:col>
      <xdr:colOff>50800</xdr:colOff>
      <xdr:row>32</xdr:row>
      <xdr:rowOff>37309</xdr:rowOff>
    </xdr:to>
    <xdr:sp macro="" textlink="">
      <xdr:nvSpPr>
        <xdr:cNvPr id="296" name="フローチャート: 判断 295"/>
        <xdr:cNvSpPr/>
      </xdr:nvSpPr>
      <xdr:spPr>
        <a:xfrm>
          <a:off x="10426700" y="54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118707</xdr:rowOff>
    </xdr:from>
    <xdr:to>
      <xdr:col>50</xdr:col>
      <xdr:colOff>114300</xdr:colOff>
      <xdr:row>38</xdr:row>
      <xdr:rowOff>150949</xdr:rowOff>
    </xdr:to>
    <xdr:cxnSp macro="">
      <xdr:nvCxnSpPr>
        <xdr:cNvPr id="297" name="直線コネクタ 296"/>
        <xdr:cNvCxnSpPr/>
      </xdr:nvCxnSpPr>
      <xdr:spPr>
        <a:xfrm flipV="1">
          <a:off x="8750300" y="6633807"/>
          <a:ext cx="8890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90529</xdr:rowOff>
    </xdr:from>
    <xdr:to>
      <xdr:col>50</xdr:col>
      <xdr:colOff>165100</xdr:colOff>
      <xdr:row>38</xdr:row>
      <xdr:rowOff>20679</xdr:rowOff>
    </xdr:to>
    <xdr:sp macro="" textlink="">
      <xdr:nvSpPr>
        <xdr:cNvPr id="298" name="フローチャート: 判断 297"/>
        <xdr:cNvSpPr/>
      </xdr:nvSpPr>
      <xdr:spPr>
        <a:xfrm>
          <a:off x="9588500" y="643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37206</xdr:rowOff>
    </xdr:from>
    <xdr:ext cx="534377" cy="259045"/>
    <xdr:sp macro="" textlink="">
      <xdr:nvSpPr>
        <xdr:cNvPr id="299" name="テキスト ボックス 298"/>
        <xdr:cNvSpPr txBox="1"/>
      </xdr:nvSpPr>
      <xdr:spPr>
        <a:xfrm>
          <a:off x="9372111" y="62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150949</xdr:rowOff>
    </xdr:from>
    <xdr:to>
      <xdr:col>45</xdr:col>
      <xdr:colOff>177800</xdr:colOff>
      <xdr:row>38</xdr:row>
      <xdr:rowOff>151511</xdr:rowOff>
    </xdr:to>
    <xdr:cxnSp macro="">
      <xdr:nvCxnSpPr>
        <xdr:cNvPr id="300" name="直線コネクタ 299"/>
        <xdr:cNvCxnSpPr/>
      </xdr:nvCxnSpPr>
      <xdr:spPr>
        <a:xfrm flipV="1">
          <a:off x="7861300" y="6666049"/>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94986</xdr:rowOff>
    </xdr:from>
    <xdr:to>
      <xdr:col>46</xdr:col>
      <xdr:colOff>38100</xdr:colOff>
      <xdr:row>38</xdr:row>
      <xdr:rowOff>25136</xdr:rowOff>
    </xdr:to>
    <xdr:sp macro="" textlink="">
      <xdr:nvSpPr>
        <xdr:cNvPr id="301" name="フローチャート: 判断 300"/>
        <xdr:cNvSpPr/>
      </xdr:nvSpPr>
      <xdr:spPr>
        <a:xfrm>
          <a:off x="8699500" y="64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41663</xdr:rowOff>
    </xdr:from>
    <xdr:ext cx="534377" cy="259045"/>
    <xdr:sp macro="" textlink="">
      <xdr:nvSpPr>
        <xdr:cNvPr id="302" name="テキスト ボックス 301"/>
        <xdr:cNvSpPr txBox="1"/>
      </xdr:nvSpPr>
      <xdr:spPr>
        <a:xfrm>
          <a:off x="8483111" y="62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149454</xdr:rowOff>
    </xdr:from>
    <xdr:to>
      <xdr:col>41</xdr:col>
      <xdr:colOff>50800</xdr:colOff>
      <xdr:row>38</xdr:row>
      <xdr:rowOff>151511</xdr:rowOff>
    </xdr:to>
    <xdr:cxnSp macro="">
      <xdr:nvCxnSpPr>
        <xdr:cNvPr id="303" name="直線コネクタ 302"/>
        <xdr:cNvCxnSpPr/>
      </xdr:nvCxnSpPr>
      <xdr:spPr>
        <a:xfrm>
          <a:off x="6972300" y="666455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98701</xdr:rowOff>
    </xdr:from>
    <xdr:to>
      <xdr:col>41</xdr:col>
      <xdr:colOff>101600</xdr:colOff>
      <xdr:row>38</xdr:row>
      <xdr:rowOff>28851</xdr:rowOff>
    </xdr:to>
    <xdr:sp macro="" textlink="">
      <xdr:nvSpPr>
        <xdr:cNvPr id="304" name="フローチャート: 判断 303"/>
        <xdr:cNvSpPr/>
      </xdr:nvSpPr>
      <xdr:spPr>
        <a:xfrm>
          <a:off x="7810500" y="644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45378</xdr:rowOff>
    </xdr:from>
    <xdr:ext cx="534377" cy="259045"/>
    <xdr:sp macro="" textlink="">
      <xdr:nvSpPr>
        <xdr:cNvPr id="305" name="テキスト ボックス 304"/>
        <xdr:cNvSpPr txBox="1"/>
      </xdr:nvSpPr>
      <xdr:spPr>
        <a:xfrm>
          <a:off x="7594111" y="62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95729</xdr:rowOff>
    </xdr:from>
    <xdr:to>
      <xdr:col>36</xdr:col>
      <xdr:colOff>165100</xdr:colOff>
      <xdr:row>38</xdr:row>
      <xdr:rowOff>25879</xdr:rowOff>
    </xdr:to>
    <xdr:sp macro="" textlink="">
      <xdr:nvSpPr>
        <xdr:cNvPr id="306" name="フローチャート: 判断 305"/>
        <xdr:cNvSpPr/>
      </xdr:nvSpPr>
      <xdr:spPr>
        <a:xfrm>
          <a:off x="6921500" y="643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42406</xdr:rowOff>
    </xdr:from>
    <xdr:ext cx="534377" cy="259045"/>
    <xdr:sp macro="" textlink="">
      <xdr:nvSpPr>
        <xdr:cNvPr id="307" name="テキスト ボックス 306"/>
        <xdr:cNvSpPr txBox="1"/>
      </xdr:nvSpPr>
      <xdr:spPr>
        <a:xfrm>
          <a:off x="6705111" y="621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91300</xdr:rowOff>
    </xdr:from>
    <xdr:to>
      <xdr:col>55</xdr:col>
      <xdr:colOff>50800</xdr:colOff>
      <xdr:row>33</xdr:row>
      <xdr:rowOff>21450</xdr:rowOff>
    </xdr:to>
    <xdr:sp macro="" textlink="">
      <xdr:nvSpPr>
        <xdr:cNvPr id="313" name="楕円 312"/>
        <xdr:cNvSpPr/>
      </xdr:nvSpPr>
      <xdr:spPr>
        <a:xfrm>
          <a:off x="10426700" y="55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6227</xdr:rowOff>
    </xdr:from>
    <xdr:ext cx="599010" cy="259045"/>
    <xdr:sp macro="" textlink="">
      <xdr:nvSpPr>
        <xdr:cNvPr id="314" name="補助費等該当値テキスト"/>
        <xdr:cNvSpPr txBox="1"/>
      </xdr:nvSpPr>
      <xdr:spPr>
        <a:xfrm>
          <a:off x="10528300" y="54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67907</xdr:rowOff>
    </xdr:from>
    <xdr:to>
      <xdr:col>50</xdr:col>
      <xdr:colOff>165100</xdr:colOff>
      <xdr:row>38</xdr:row>
      <xdr:rowOff>169507</xdr:rowOff>
    </xdr:to>
    <xdr:sp macro="" textlink="">
      <xdr:nvSpPr>
        <xdr:cNvPr id="315" name="楕円 314"/>
        <xdr:cNvSpPr/>
      </xdr:nvSpPr>
      <xdr:spPr>
        <a:xfrm>
          <a:off x="9588500" y="65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160634</xdr:rowOff>
    </xdr:from>
    <xdr:ext cx="534377" cy="259045"/>
    <xdr:sp macro="" textlink="">
      <xdr:nvSpPr>
        <xdr:cNvPr id="316" name="テキスト ボックス 315"/>
        <xdr:cNvSpPr txBox="1"/>
      </xdr:nvSpPr>
      <xdr:spPr>
        <a:xfrm>
          <a:off x="9372111" y="66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100149</xdr:rowOff>
    </xdr:from>
    <xdr:to>
      <xdr:col>46</xdr:col>
      <xdr:colOff>38100</xdr:colOff>
      <xdr:row>39</xdr:row>
      <xdr:rowOff>30299</xdr:rowOff>
    </xdr:to>
    <xdr:sp macro="" textlink="">
      <xdr:nvSpPr>
        <xdr:cNvPr id="317" name="楕円 316"/>
        <xdr:cNvSpPr/>
      </xdr:nvSpPr>
      <xdr:spPr>
        <a:xfrm>
          <a:off x="8699500" y="66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21426</xdr:rowOff>
    </xdr:from>
    <xdr:ext cx="534377" cy="259045"/>
    <xdr:sp macro="" textlink="">
      <xdr:nvSpPr>
        <xdr:cNvPr id="318" name="テキスト ボックス 317"/>
        <xdr:cNvSpPr txBox="1"/>
      </xdr:nvSpPr>
      <xdr:spPr>
        <a:xfrm>
          <a:off x="8483111" y="6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100711</xdr:rowOff>
    </xdr:from>
    <xdr:to>
      <xdr:col>41</xdr:col>
      <xdr:colOff>101600</xdr:colOff>
      <xdr:row>39</xdr:row>
      <xdr:rowOff>30861</xdr:rowOff>
    </xdr:to>
    <xdr:sp macro="" textlink="">
      <xdr:nvSpPr>
        <xdr:cNvPr id="319" name="楕円 318"/>
        <xdr:cNvSpPr/>
      </xdr:nvSpPr>
      <xdr:spPr>
        <a:xfrm>
          <a:off x="7810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21988</xdr:rowOff>
    </xdr:from>
    <xdr:ext cx="534377" cy="259045"/>
    <xdr:sp macro="" textlink="">
      <xdr:nvSpPr>
        <xdr:cNvPr id="320" name="テキスト ボックス 319"/>
        <xdr:cNvSpPr txBox="1"/>
      </xdr:nvSpPr>
      <xdr:spPr>
        <a:xfrm>
          <a:off x="7594111" y="6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98654</xdr:rowOff>
    </xdr:from>
    <xdr:to>
      <xdr:col>36</xdr:col>
      <xdr:colOff>165100</xdr:colOff>
      <xdr:row>39</xdr:row>
      <xdr:rowOff>28804</xdr:rowOff>
    </xdr:to>
    <xdr:sp macro="" textlink="">
      <xdr:nvSpPr>
        <xdr:cNvPr id="321" name="楕円 320"/>
        <xdr:cNvSpPr/>
      </xdr:nvSpPr>
      <xdr:spPr>
        <a:xfrm>
          <a:off x="6921500" y="66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19931</xdr:rowOff>
    </xdr:from>
    <xdr:ext cx="534377" cy="259045"/>
    <xdr:sp macro="" textlink="">
      <xdr:nvSpPr>
        <xdr:cNvPr id="322" name="テキスト ボックス 321"/>
        <xdr:cNvSpPr txBox="1"/>
      </xdr:nvSpPr>
      <xdr:spPr>
        <a:xfrm>
          <a:off x="6705111" y="67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9" name="直線コネクタ 348"/>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0"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1" name="直線コネクタ 350"/>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2"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3" name="直線コネクタ 352"/>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117754</xdr:rowOff>
    </xdr:from>
    <xdr:to>
      <xdr:col>55</xdr:col>
      <xdr:colOff>0</xdr:colOff>
      <xdr:row>55</xdr:row>
      <xdr:rowOff>73112</xdr:rowOff>
    </xdr:to>
    <xdr:cxnSp macro="">
      <xdr:nvCxnSpPr>
        <xdr:cNvPr id="354" name="直線コネクタ 353"/>
        <xdr:cNvCxnSpPr/>
      </xdr:nvCxnSpPr>
      <xdr:spPr>
        <a:xfrm>
          <a:off x="9639300" y="9376054"/>
          <a:ext cx="838200" cy="1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5" name="普通建設事業費平均値テキスト"/>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6" name="フローチャート: 判断 355"/>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58155</xdr:rowOff>
    </xdr:from>
    <xdr:to>
      <xdr:col>50</xdr:col>
      <xdr:colOff>114300</xdr:colOff>
      <xdr:row>54</xdr:row>
      <xdr:rowOff>117754</xdr:rowOff>
    </xdr:to>
    <xdr:cxnSp macro="">
      <xdr:nvCxnSpPr>
        <xdr:cNvPr id="357" name="直線コネクタ 356"/>
        <xdr:cNvCxnSpPr/>
      </xdr:nvCxnSpPr>
      <xdr:spPr>
        <a:xfrm>
          <a:off x="8750300" y="9145005"/>
          <a:ext cx="889000" cy="23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8" name="フローチャート: 判断 357"/>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9" name="テキスト ボックス 358"/>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58155</xdr:rowOff>
    </xdr:from>
    <xdr:to>
      <xdr:col>45</xdr:col>
      <xdr:colOff>177800</xdr:colOff>
      <xdr:row>53</xdr:row>
      <xdr:rowOff>112660</xdr:rowOff>
    </xdr:to>
    <xdr:cxnSp macro="">
      <xdr:nvCxnSpPr>
        <xdr:cNvPr id="360" name="直線コネクタ 359"/>
        <xdr:cNvCxnSpPr/>
      </xdr:nvCxnSpPr>
      <xdr:spPr>
        <a:xfrm flipV="1">
          <a:off x="7861300" y="9145005"/>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1" name="フローチャート: 判断 360"/>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2" name="テキスト ボックス 361"/>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112660</xdr:rowOff>
    </xdr:from>
    <xdr:to>
      <xdr:col>41</xdr:col>
      <xdr:colOff>50800</xdr:colOff>
      <xdr:row>56</xdr:row>
      <xdr:rowOff>55869</xdr:rowOff>
    </xdr:to>
    <xdr:cxnSp macro="">
      <xdr:nvCxnSpPr>
        <xdr:cNvPr id="363" name="直線コネクタ 362"/>
        <xdr:cNvCxnSpPr/>
      </xdr:nvCxnSpPr>
      <xdr:spPr>
        <a:xfrm flipV="1">
          <a:off x="6972300" y="9199510"/>
          <a:ext cx="889000" cy="4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4" name="フローチャート: 判断 363"/>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5" name="テキスト ボックス 364"/>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6" name="フローチャート: 判断 365"/>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7" name="テキスト ボックス 366"/>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22312</xdr:rowOff>
    </xdr:from>
    <xdr:to>
      <xdr:col>55</xdr:col>
      <xdr:colOff>50800</xdr:colOff>
      <xdr:row>55</xdr:row>
      <xdr:rowOff>123912</xdr:rowOff>
    </xdr:to>
    <xdr:sp macro="" textlink="">
      <xdr:nvSpPr>
        <xdr:cNvPr id="373" name="楕円 372"/>
        <xdr:cNvSpPr/>
      </xdr:nvSpPr>
      <xdr:spPr>
        <a:xfrm>
          <a:off x="10426700" y="94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739</xdr:rowOff>
    </xdr:from>
    <xdr:ext cx="534377" cy="259045"/>
    <xdr:sp macro="" textlink="">
      <xdr:nvSpPr>
        <xdr:cNvPr id="374" name="普通建設事業費該当値テキスト"/>
        <xdr:cNvSpPr txBox="1"/>
      </xdr:nvSpPr>
      <xdr:spPr>
        <a:xfrm>
          <a:off x="10528300" y="94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66954</xdr:rowOff>
    </xdr:from>
    <xdr:to>
      <xdr:col>50</xdr:col>
      <xdr:colOff>165100</xdr:colOff>
      <xdr:row>54</xdr:row>
      <xdr:rowOff>168554</xdr:rowOff>
    </xdr:to>
    <xdr:sp macro="" textlink="">
      <xdr:nvSpPr>
        <xdr:cNvPr id="375" name="楕円 374"/>
        <xdr:cNvSpPr/>
      </xdr:nvSpPr>
      <xdr:spPr>
        <a:xfrm>
          <a:off x="9588500" y="93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159681</xdr:rowOff>
    </xdr:from>
    <xdr:ext cx="534377" cy="259045"/>
    <xdr:sp macro="" textlink="">
      <xdr:nvSpPr>
        <xdr:cNvPr id="376" name="テキスト ボックス 375"/>
        <xdr:cNvSpPr txBox="1"/>
      </xdr:nvSpPr>
      <xdr:spPr>
        <a:xfrm>
          <a:off x="9372111" y="94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7355</xdr:rowOff>
    </xdr:from>
    <xdr:to>
      <xdr:col>46</xdr:col>
      <xdr:colOff>38100</xdr:colOff>
      <xdr:row>53</xdr:row>
      <xdr:rowOff>108955</xdr:rowOff>
    </xdr:to>
    <xdr:sp macro="" textlink="">
      <xdr:nvSpPr>
        <xdr:cNvPr id="377" name="楕円 376"/>
        <xdr:cNvSpPr/>
      </xdr:nvSpPr>
      <xdr:spPr>
        <a:xfrm>
          <a:off x="8699500" y="90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125482</xdr:rowOff>
    </xdr:from>
    <xdr:ext cx="534377" cy="259045"/>
    <xdr:sp macro="" textlink="">
      <xdr:nvSpPr>
        <xdr:cNvPr id="378" name="テキスト ボックス 377"/>
        <xdr:cNvSpPr txBox="1"/>
      </xdr:nvSpPr>
      <xdr:spPr>
        <a:xfrm>
          <a:off x="8483111" y="88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61860</xdr:rowOff>
    </xdr:from>
    <xdr:to>
      <xdr:col>41</xdr:col>
      <xdr:colOff>101600</xdr:colOff>
      <xdr:row>53</xdr:row>
      <xdr:rowOff>163460</xdr:rowOff>
    </xdr:to>
    <xdr:sp macro="" textlink="">
      <xdr:nvSpPr>
        <xdr:cNvPr id="379" name="楕円 378"/>
        <xdr:cNvSpPr/>
      </xdr:nvSpPr>
      <xdr:spPr>
        <a:xfrm>
          <a:off x="7810500" y="91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8537</xdr:rowOff>
    </xdr:from>
    <xdr:ext cx="534377" cy="259045"/>
    <xdr:sp macro="" textlink="">
      <xdr:nvSpPr>
        <xdr:cNvPr id="380" name="テキスト ボックス 379"/>
        <xdr:cNvSpPr txBox="1"/>
      </xdr:nvSpPr>
      <xdr:spPr>
        <a:xfrm>
          <a:off x="7594111" y="89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5069</xdr:rowOff>
    </xdr:from>
    <xdr:to>
      <xdr:col>36</xdr:col>
      <xdr:colOff>165100</xdr:colOff>
      <xdr:row>56</xdr:row>
      <xdr:rowOff>106669</xdr:rowOff>
    </xdr:to>
    <xdr:sp macro="" textlink="">
      <xdr:nvSpPr>
        <xdr:cNvPr id="381" name="楕円 380"/>
        <xdr:cNvSpPr/>
      </xdr:nvSpPr>
      <xdr:spPr>
        <a:xfrm>
          <a:off x="6921500" y="96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97796</xdr:rowOff>
    </xdr:from>
    <xdr:ext cx="534377" cy="259045"/>
    <xdr:sp macro="" textlink="">
      <xdr:nvSpPr>
        <xdr:cNvPr id="382" name="テキスト ボックス 381"/>
        <xdr:cNvSpPr txBox="1"/>
      </xdr:nvSpPr>
      <xdr:spPr>
        <a:xfrm>
          <a:off x="6705111" y="96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4" name="直線コネクタ 403"/>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5"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6" name="直線コネクタ 405"/>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7"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8" name="直線コネクタ 407"/>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102484</xdr:rowOff>
    </xdr:from>
    <xdr:to>
      <xdr:col>55</xdr:col>
      <xdr:colOff>0</xdr:colOff>
      <xdr:row>74</xdr:row>
      <xdr:rowOff>133939</xdr:rowOff>
    </xdr:to>
    <xdr:cxnSp macro="">
      <xdr:nvCxnSpPr>
        <xdr:cNvPr id="409" name="直線コネクタ 408"/>
        <xdr:cNvCxnSpPr/>
      </xdr:nvCxnSpPr>
      <xdr:spPr>
        <a:xfrm>
          <a:off x="9639300" y="12789784"/>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10" name="普通建設事業費 （ うち新規整備　）平均値テキスト"/>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1" name="フローチャート: 判断 410"/>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31527</xdr:rowOff>
    </xdr:from>
    <xdr:to>
      <xdr:col>50</xdr:col>
      <xdr:colOff>114300</xdr:colOff>
      <xdr:row>74</xdr:row>
      <xdr:rowOff>102484</xdr:rowOff>
    </xdr:to>
    <xdr:cxnSp macro="">
      <xdr:nvCxnSpPr>
        <xdr:cNvPr id="412" name="直線コネクタ 411"/>
        <xdr:cNvCxnSpPr/>
      </xdr:nvCxnSpPr>
      <xdr:spPr>
        <a:xfrm>
          <a:off x="8750300" y="12375927"/>
          <a:ext cx="889000" cy="4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3" name="フローチャート: 判断 412"/>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4" name="テキスト ボックス 413"/>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31527</xdr:rowOff>
    </xdr:from>
    <xdr:to>
      <xdr:col>45</xdr:col>
      <xdr:colOff>177800</xdr:colOff>
      <xdr:row>74</xdr:row>
      <xdr:rowOff>74366</xdr:rowOff>
    </xdr:to>
    <xdr:cxnSp macro="">
      <xdr:nvCxnSpPr>
        <xdr:cNvPr id="415" name="直線コネクタ 414"/>
        <xdr:cNvCxnSpPr/>
      </xdr:nvCxnSpPr>
      <xdr:spPr>
        <a:xfrm flipV="1">
          <a:off x="7861300" y="12375927"/>
          <a:ext cx="889000" cy="3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6" name="フローチャート: 判断 415"/>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7" name="テキスト ボックス 416"/>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74366</xdr:rowOff>
    </xdr:from>
    <xdr:to>
      <xdr:col>41</xdr:col>
      <xdr:colOff>50800</xdr:colOff>
      <xdr:row>75</xdr:row>
      <xdr:rowOff>65451</xdr:rowOff>
    </xdr:to>
    <xdr:cxnSp macro="">
      <xdr:nvCxnSpPr>
        <xdr:cNvPr id="418" name="直線コネクタ 417"/>
        <xdr:cNvCxnSpPr/>
      </xdr:nvCxnSpPr>
      <xdr:spPr>
        <a:xfrm flipV="1">
          <a:off x="6972300" y="12761666"/>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9" name="フローチャート: 判断 418"/>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20" name="テキスト ボックス 419"/>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1" name="フローチャート: 判断 420"/>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2" name="テキスト ボックス 421"/>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83139</xdr:rowOff>
    </xdr:from>
    <xdr:to>
      <xdr:col>55</xdr:col>
      <xdr:colOff>50800</xdr:colOff>
      <xdr:row>75</xdr:row>
      <xdr:rowOff>13289</xdr:rowOff>
    </xdr:to>
    <xdr:sp macro="" textlink="">
      <xdr:nvSpPr>
        <xdr:cNvPr id="428" name="楕円 427"/>
        <xdr:cNvSpPr/>
      </xdr:nvSpPr>
      <xdr:spPr>
        <a:xfrm>
          <a:off x="10426700" y="127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61566</xdr:rowOff>
    </xdr:from>
    <xdr:ext cx="534377" cy="259045"/>
    <xdr:sp macro="" textlink="">
      <xdr:nvSpPr>
        <xdr:cNvPr id="429" name="普通建設事業費 （ うち新規整備　）該当値テキスト"/>
        <xdr:cNvSpPr txBox="1"/>
      </xdr:nvSpPr>
      <xdr:spPr>
        <a:xfrm>
          <a:off x="10528300" y="127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51684</xdr:rowOff>
    </xdr:from>
    <xdr:to>
      <xdr:col>50</xdr:col>
      <xdr:colOff>165100</xdr:colOff>
      <xdr:row>74</xdr:row>
      <xdr:rowOff>153284</xdr:rowOff>
    </xdr:to>
    <xdr:sp macro="" textlink="">
      <xdr:nvSpPr>
        <xdr:cNvPr id="430" name="楕円 429"/>
        <xdr:cNvSpPr/>
      </xdr:nvSpPr>
      <xdr:spPr>
        <a:xfrm>
          <a:off x="9588500" y="127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144411</xdr:rowOff>
    </xdr:from>
    <xdr:ext cx="534377" cy="259045"/>
    <xdr:sp macro="" textlink="">
      <xdr:nvSpPr>
        <xdr:cNvPr id="431" name="テキスト ボックス 430"/>
        <xdr:cNvSpPr txBox="1"/>
      </xdr:nvSpPr>
      <xdr:spPr>
        <a:xfrm>
          <a:off x="9372111" y="128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152177</xdr:rowOff>
    </xdr:from>
    <xdr:to>
      <xdr:col>46</xdr:col>
      <xdr:colOff>38100</xdr:colOff>
      <xdr:row>72</xdr:row>
      <xdr:rowOff>82327</xdr:rowOff>
    </xdr:to>
    <xdr:sp macro="" textlink="">
      <xdr:nvSpPr>
        <xdr:cNvPr id="432" name="楕円 431"/>
        <xdr:cNvSpPr/>
      </xdr:nvSpPr>
      <xdr:spPr>
        <a:xfrm>
          <a:off x="8699500" y="123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98854</xdr:rowOff>
    </xdr:from>
    <xdr:ext cx="534377" cy="259045"/>
    <xdr:sp macro="" textlink="">
      <xdr:nvSpPr>
        <xdr:cNvPr id="433" name="テキスト ボックス 432"/>
        <xdr:cNvSpPr txBox="1"/>
      </xdr:nvSpPr>
      <xdr:spPr>
        <a:xfrm>
          <a:off x="8483111" y="121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23566</xdr:rowOff>
    </xdr:from>
    <xdr:to>
      <xdr:col>41</xdr:col>
      <xdr:colOff>101600</xdr:colOff>
      <xdr:row>74</xdr:row>
      <xdr:rowOff>125166</xdr:rowOff>
    </xdr:to>
    <xdr:sp macro="" textlink="">
      <xdr:nvSpPr>
        <xdr:cNvPr id="434" name="楕円 433"/>
        <xdr:cNvSpPr/>
      </xdr:nvSpPr>
      <xdr:spPr>
        <a:xfrm>
          <a:off x="7810500" y="127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116293</xdr:rowOff>
    </xdr:from>
    <xdr:ext cx="534377" cy="259045"/>
    <xdr:sp macro="" textlink="">
      <xdr:nvSpPr>
        <xdr:cNvPr id="435" name="テキスト ボックス 434"/>
        <xdr:cNvSpPr txBox="1"/>
      </xdr:nvSpPr>
      <xdr:spPr>
        <a:xfrm>
          <a:off x="7594111" y="128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14651</xdr:rowOff>
    </xdr:from>
    <xdr:to>
      <xdr:col>36</xdr:col>
      <xdr:colOff>165100</xdr:colOff>
      <xdr:row>75</xdr:row>
      <xdr:rowOff>116251</xdr:rowOff>
    </xdr:to>
    <xdr:sp macro="" textlink="">
      <xdr:nvSpPr>
        <xdr:cNvPr id="436" name="楕円 435"/>
        <xdr:cNvSpPr/>
      </xdr:nvSpPr>
      <xdr:spPr>
        <a:xfrm>
          <a:off x="6921500" y="12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107378</xdr:rowOff>
    </xdr:from>
    <xdr:ext cx="534377" cy="259045"/>
    <xdr:sp macro="" textlink="">
      <xdr:nvSpPr>
        <xdr:cNvPr id="437" name="テキスト ボックス 436"/>
        <xdr:cNvSpPr txBox="1"/>
      </xdr:nvSpPr>
      <xdr:spPr>
        <a:xfrm>
          <a:off x="6705111" y="1296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2" name="直線コネクタ 461"/>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3"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4" name="直線コネクタ 463"/>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5"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6" name="直線コネクタ 465"/>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38012</xdr:rowOff>
    </xdr:from>
    <xdr:to>
      <xdr:col>55</xdr:col>
      <xdr:colOff>0</xdr:colOff>
      <xdr:row>96</xdr:row>
      <xdr:rowOff>61176</xdr:rowOff>
    </xdr:to>
    <xdr:cxnSp macro="">
      <xdr:nvCxnSpPr>
        <xdr:cNvPr id="467" name="直線コネクタ 466"/>
        <xdr:cNvCxnSpPr/>
      </xdr:nvCxnSpPr>
      <xdr:spPr>
        <a:xfrm>
          <a:off x="9639300" y="16497212"/>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8" name="普通建設事業費 （ うち更新整備　）平均値テキスト"/>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9" name="フローチャート: 判断 468"/>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38012</xdr:rowOff>
    </xdr:from>
    <xdr:to>
      <xdr:col>50</xdr:col>
      <xdr:colOff>114300</xdr:colOff>
      <xdr:row>96</xdr:row>
      <xdr:rowOff>129108</xdr:rowOff>
    </xdr:to>
    <xdr:cxnSp macro="">
      <xdr:nvCxnSpPr>
        <xdr:cNvPr id="470" name="直線コネクタ 469"/>
        <xdr:cNvCxnSpPr/>
      </xdr:nvCxnSpPr>
      <xdr:spPr>
        <a:xfrm flipV="1">
          <a:off x="8750300" y="16497212"/>
          <a:ext cx="889000" cy="9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1" name="フローチャート: 判断 470"/>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2" name="テキスト ボックス 471"/>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129108</xdr:rowOff>
    </xdr:from>
    <xdr:to>
      <xdr:col>45</xdr:col>
      <xdr:colOff>177800</xdr:colOff>
      <xdr:row>97</xdr:row>
      <xdr:rowOff>109829</xdr:rowOff>
    </xdr:to>
    <xdr:cxnSp macro="">
      <xdr:nvCxnSpPr>
        <xdr:cNvPr id="473" name="直線コネクタ 472"/>
        <xdr:cNvCxnSpPr/>
      </xdr:nvCxnSpPr>
      <xdr:spPr>
        <a:xfrm flipV="1">
          <a:off x="7861300" y="16588308"/>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4" name="フローチャート: 判断 473"/>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5" name="テキスト ボックス 474"/>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109829</xdr:rowOff>
    </xdr:from>
    <xdr:to>
      <xdr:col>41</xdr:col>
      <xdr:colOff>50800</xdr:colOff>
      <xdr:row>98</xdr:row>
      <xdr:rowOff>11912</xdr:rowOff>
    </xdr:to>
    <xdr:cxnSp macro="">
      <xdr:nvCxnSpPr>
        <xdr:cNvPr id="476" name="直線コネクタ 475"/>
        <xdr:cNvCxnSpPr/>
      </xdr:nvCxnSpPr>
      <xdr:spPr>
        <a:xfrm flipV="1">
          <a:off x="6972300" y="1674047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7" name="フローチャート: 判断 476"/>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8" name="テキスト ボックス 477"/>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9" name="フローチャート: 判断 478"/>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80" name="テキスト ボックス 479"/>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10376</xdr:rowOff>
    </xdr:from>
    <xdr:to>
      <xdr:col>55</xdr:col>
      <xdr:colOff>50800</xdr:colOff>
      <xdr:row>96</xdr:row>
      <xdr:rowOff>111976</xdr:rowOff>
    </xdr:to>
    <xdr:sp macro="" textlink="">
      <xdr:nvSpPr>
        <xdr:cNvPr id="486" name="楕円 485"/>
        <xdr:cNvSpPr/>
      </xdr:nvSpPr>
      <xdr:spPr>
        <a:xfrm>
          <a:off x="10426700" y="164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160253</xdr:rowOff>
    </xdr:from>
    <xdr:ext cx="534377" cy="259045"/>
    <xdr:sp macro="" textlink="">
      <xdr:nvSpPr>
        <xdr:cNvPr id="487" name="普通建設事業費 （ うち更新整備　）該当値テキスト"/>
        <xdr:cNvSpPr txBox="1"/>
      </xdr:nvSpPr>
      <xdr:spPr>
        <a:xfrm>
          <a:off x="10528300" y="164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158662</xdr:rowOff>
    </xdr:from>
    <xdr:to>
      <xdr:col>50</xdr:col>
      <xdr:colOff>165100</xdr:colOff>
      <xdr:row>96</xdr:row>
      <xdr:rowOff>88812</xdr:rowOff>
    </xdr:to>
    <xdr:sp macro="" textlink="">
      <xdr:nvSpPr>
        <xdr:cNvPr id="488" name="楕円 487"/>
        <xdr:cNvSpPr/>
      </xdr:nvSpPr>
      <xdr:spPr>
        <a:xfrm>
          <a:off x="9588500" y="164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79939</xdr:rowOff>
    </xdr:from>
    <xdr:ext cx="534377" cy="259045"/>
    <xdr:sp macro="" textlink="">
      <xdr:nvSpPr>
        <xdr:cNvPr id="489" name="テキスト ボックス 488"/>
        <xdr:cNvSpPr txBox="1"/>
      </xdr:nvSpPr>
      <xdr:spPr>
        <a:xfrm>
          <a:off x="9372111" y="165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78308</xdr:rowOff>
    </xdr:from>
    <xdr:to>
      <xdr:col>46</xdr:col>
      <xdr:colOff>38100</xdr:colOff>
      <xdr:row>97</xdr:row>
      <xdr:rowOff>8458</xdr:rowOff>
    </xdr:to>
    <xdr:sp macro="" textlink="">
      <xdr:nvSpPr>
        <xdr:cNvPr id="490" name="楕円 489"/>
        <xdr:cNvSpPr/>
      </xdr:nvSpPr>
      <xdr:spPr>
        <a:xfrm>
          <a:off x="8699500" y="165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171035</xdr:rowOff>
    </xdr:from>
    <xdr:ext cx="534377" cy="259045"/>
    <xdr:sp macro="" textlink="">
      <xdr:nvSpPr>
        <xdr:cNvPr id="491" name="テキスト ボックス 490"/>
        <xdr:cNvSpPr txBox="1"/>
      </xdr:nvSpPr>
      <xdr:spPr>
        <a:xfrm>
          <a:off x="8483111" y="16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59029</xdr:rowOff>
    </xdr:from>
    <xdr:to>
      <xdr:col>41</xdr:col>
      <xdr:colOff>101600</xdr:colOff>
      <xdr:row>97</xdr:row>
      <xdr:rowOff>160629</xdr:rowOff>
    </xdr:to>
    <xdr:sp macro="" textlink="">
      <xdr:nvSpPr>
        <xdr:cNvPr id="492" name="楕円 491"/>
        <xdr:cNvSpPr/>
      </xdr:nvSpPr>
      <xdr:spPr>
        <a:xfrm>
          <a:off x="7810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151756</xdr:rowOff>
    </xdr:from>
    <xdr:ext cx="534377" cy="259045"/>
    <xdr:sp macro="" textlink="">
      <xdr:nvSpPr>
        <xdr:cNvPr id="493" name="テキスト ボックス 492"/>
        <xdr:cNvSpPr txBox="1"/>
      </xdr:nvSpPr>
      <xdr:spPr>
        <a:xfrm>
          <a:off x="7594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132562</xdr:rowOff>
    </xdr:from>
    <xdr:to>
      <xdr:col>36</xdr:col>
      <xdr:colOff>165100</xdr:colOff>
      <xdr:row>98</xdr:row>
      <xdr:rowOff>62712</xdr:rowOff>
    </xdr:to>
    <xdr:sp macro="" textlink="">
      <xdr:nvSpPr>
        <xdr:cNvPr id="494" name="楕円 493"/>
        <xdr:cNvSpPr/>
      </xdr:nvSpPr>
      <xdr:spPr>
        <a:xfrm>
          <a:off x="6921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53839</xdr:rowOff>
    </xdr:from>
    <xdr:ext cx="534377" cy="259045"/>
    <xdr:sp macro="" textlink="">
      <xdr:nvSpPr>
        <xdr:cNvPr id="495" name="テキスト ボックス 494"/>
        <xdr:cNvSpPr txBox="1"/>
      </xdr:nvSpPr>
      <xdr:spPr>
        <a:xfrm>
          <a:off x="6705111" y="16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5" name="テキスト ボックス 514"/>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9" name="直線コネクタ 518"/>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2"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3" name="直線コネクタ 522"/>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140462</xdr:rowOff>
    </xdr:from>
    <xdr:to>
      <xdr:col>85</xdr:col>
      <xdr:colOff>127000</xdr:colOff>
      <xdr:row>39</xdr:row>
      <xdr:rowOff>22161</xdr:rowOff>
    </xdr:to>
    <xdr:cxnSp macro="">
      <xdr:nvCxnSpPr>
        <xdr:cNvPr id="524" name="直線コネクタ 523"/>
        <xdr:cNvCxnSpPr/>
      </xdr:nvCxnSpPr>
      <xdr:spPr>
        <a:xfrm flipV="1">
          <a:off x="15481300" y="6655562"/>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5" name="災害復旧事業費平均値テキスト"/>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6" name="フローチャート: 判断 525"/>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22161</xdr:rowOff>
    </xdr:from>
    <xdr:to>
      <xdr:col>81</xdr:col>
      <xdr:colOff>50800</xdr:colOff>
      <xdr:row>39</xdr:row>
      <xdr:rowOff>44450</xdr:rowOff>
    </xdr:to>
    <xdr:cxnSp macro="">
      <xdr:nvCxnSpPr>
        <xdr:cNvPr id="527" name="直線コネクタ 526"/>
        <xdr:cNvCxnSpPr/>
      </xdr:nvCxnSpPr>
      <xdr:spPr>
        <a:xfrm flipV="1">
          <a:off x="14592300" y="670871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8" name="フローチャート: 判断 527"/>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29" name="テキスト ボックス 528"/>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1" name="フローチャート: 判断 530"/>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2" name="テキスト ボックス 531"/>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4" name="フローチャート: 判断 533"/>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5" name="テキスト ボックス 534"/>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6" name="フローチャート: 判断 535"/>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7" name="テキスト ボックス 536"/>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89662</xdr:rowOff>
    </xdr:from>
    <xdr:to>
      <xdr:col>85</xdr:col>
      <xdr:colOff>177800</xdr:colOff>
      <xdr:row>39</xdr:row>
      <xdr:rowOff>19812</xdr:rowOff>
    </xdr:to>
    <xdr:sp macro="" textlink="">
      <xdr:nvSpPr>
        <xdr:cNvPr id="543" name="楕円 542"/>
        <xdr:cNvSpPr/>
      </xdr:nvSpPr>
      <xdr:spPr>
        <a:xfrm>
          <a:off x="162687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4589</xdr:rowOff>
    </xdr:from>
    <xdr:ext cx="378565" cy="259045"/>
    <xdr:sp macro="" textlink="">
      <xdr:nvSpPr>
        <xdr:cNvPr id="544" name="災害復旧事業費該当値テキスト"/>
        <xdr:cNvSpPr txBox="1"/>
      </xdr:nvSpPr>
      <xdr:spPr>
        <a:xfrm>
          <a:off x="16370300" y="65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142811</xdr:rowOff>
    </xdr:from>
    <xdr:to>
      <xdr:col>81</xdr:col>
      <xdr:colOff>101600</xdr:colOff>
      <xdr:row>39</xdr:row>
      <xdr:rowOff>72961</xdr:rowOff>
    </xdr:to>
    <xdr:sp macro="" textlink="">
      <xdr:nvSpPr>
        <xdr:cNvPr id="545" name="楕円 544"/>
        <xdr:cNvSpPr/>
      </xdr:nvSpPr>
      <xdr:spPr>
        <a:xfrm>
          <a:off x="15430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64088</xdr:rowOff>
    </xdr:from>
    <xdr:ext cx="378565" cy="259045"/>
    <xdr:sp macro="" textlink="">
      <xdr:nvSpPr>
        <xdr:cNvPr id="546" name="テキスト ボックス 545"/>
        <xdr:cNvSpPr txBox="1"/>
      </xdr:nvSpPr>
      <xdr:spPr>
        <a:xfrm>
          <a:off x="15292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8" name="直線コネクタ 627"/>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9"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0" name="直線コネクタ 629"/>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1"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2" name="直線コネクタ 631"/>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32486</xdr:rowOff>
    </xdr:from>
    <xdr:to>
      <xdr:col>85</xdr:col>
      <xdr:colOff>127000</xdr:colOff>
      <xdr:row>77</xdr:row>
      <xdr:rowOff>66156</xdr:rowOff>
    </xdr:to>
    <xdr:cxnSp macro="">
      <xdr:nvCxnSpPr>
        <xdr:cNvPr id="633" name="直線コネクタ 632"/>
        <xdr:cNvCxnSpPr/>
      </xdr:nvCxnSpPr>
      <xdr:spPr>
        <a:xfrm flipV="1">
          <a:off x="15481300" y="13234136"/>
          <a:ext cx="8382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4"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5" name="フローチャート: 判断 634"/>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66156</xdr:rowOff>
    </xdr:from>
    <xdr:to>
      <xdr:col>81</xdr:col>
      <xdr:colOff>50800</xdr:colOff>
      <xdr:row>77</xdr:row>
      <xdr:rowOff>110863</xdr:rowOff>
    </xdr:to>
    <xdr:cxnSp macro="">
      <xdr:nvCxnSpPr>
        <xdr:cNvPr id="636" name="直線コネクタ 635"/>
        <xdr:cNvCxnSpPr/>
      </xdr:nvCxnSpPr>
      <xdr:spPr>
        <a:xfrm flipV="1">
          <a:off x="14592300" y="13267806"/>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7" name="フローチャート: 判断 636"/>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8" name="テキスト ボックス 637"/>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110863</xdr:rowOff>
    </xdr:from>
    <xdr:to>
      <xdr:col>76</xdr:col>
      <xdr:colOff>114300</xdr:colOff>
      <xdr:row>77</xdr:row>
      <xdr:rowOff>124417</xdr:rowOff>
    </xdr:to>
    <xdr:cxnSp macro="">
      <xdr:nvCxnSpPr>
        <xdr:cNvPr id="639" name="直線コネクタ 638"/>
        <xdr:cNvCxnSpPr/>
      </xdr:nvCxnSpPr>
      <xdr:spPr>
        <a:xfrm flipV="1">
          <a:off x="13703300" y="13312513"/>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0" name="フローチャート: 判断 639"/>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1" name="テキスト ボックス 640"/>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124417</xdr:rowOff>
    </xdr:from>
    <xdr:to>
      <xdr:col>71</xdr:col>
      <xdr:colOff>177800</xdr:colOff>
      <xdr:row>77</xdr:row>
      <xdr:rowOff>149203</xdr:rowOff>
    </xdr:to>
    <xdr:cxnSp macro="">
      <xdr:nvCxnSpPr>
        <xdr:cNvPr id="642" name="直線コネクタ 641"/>
        <xdr:cNvCxnSpPr/>
      </xdr:nvCxnSpPr>
      <xdr:spPr>
        <a:xfrm flipV="1">
          <a:off x="12814300" y="13326067"/>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3" name="フローチャート: 判断 642"/>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4" name="テキスト ボックス 643"/>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5" name="フローチャート: 判断 644"/>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6" name="テキスト ボックス 645"/>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153136</xdr:rowOff>
    </xdr:from>
    <xdr:to>
      <xdr:col>85</xdr:col>
      <xdr:colOff>177800</xdr:colOff>
      <xdr:row>77</xdr:row>
      <xdr:rowOff>83286</xdr:rowOff>
    </xdr:to>
    <xdr:sp macro="" textlink="">
      <xdr:nvSpPr>
        <xdr:cNvPr id="652" name="楕円 651"/>
        <xdr:cNvSpPr/>
      </xdr:nvSpPr>
      <xdr:spPr>
        <a:xfrm>
          <a:off x="162687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131563</xdr:rowOff>
    </xdr:from>
    <xdr:ext cx="534377" cy="259045"/>
    <xdr:sp macro="" textlink="">
      <xdr:nvSpPr>
        <xdr:cNvPr id="653" name="公債費該当値テキスト"/>
        <xdr:cNvSpPr txBox="1"/>
      </xdr:nvSpPr>
      <xdr:spPr>
        <a:xfrm>
          <a:off x="16370300"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15356</xdr:rowOff>
    </xdr:from>
    <xdr:to>
      <xdr:col>81</xdr:col>
      <xdr:colOff>101600</xdr:colOff>
      <xdr:row>77</xdr:row>
      <xdr:rowOff>116956</xdr:rowOff>
    </xdr:to>
    <xdr:sp macro="" textlink="">
      <xdr:nvSpPr>
        <xdr:cNvPr id="654" name="楕円 653"/>
        <xdr:cNvSpPr/>
      </xdr:nvSpPr>
      <xdr:spPr>
        <a:xfrm>
          <a:off x="15430500" y="132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108083</xdr:rowOff>
    </xdr:from>
    <xdr:ext cx="534377" cy="259045"/>
    <xdr:sp macro="" textlink="">
      <xdr:nvSpPr>
        <xdr:cNvPr id="655" name="テキスト ボックス 654"/>
        <xdr:cNvSpPr txBox="1"/>
      </xdr:nvSpPr>
      <xdr:spPr>
        <a:xfrm>
          <a:off x="15214111" y="133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60063</xdr:rowOff>
    </xdr:from>
    <xdr:to>
      <xdr:col>76</xdr:col>
      <xdr:colOff>165100</xdr:colOff>
      <xdr:row>77</xdr:row>
      <xdr:rowOff>161663</xdr:rowOff>
    </xdr:to>
    <xdr:sp macro="" textlink="">
      <xdr:nvSpPr>
        <xdr:cNvPr id="656" name="楕円 655"/>
        <xdr:cNvSpPr/>
      </xdr:nvSpPr>
      <xdr:spPr>
        <a:xfrm>
          <a:off x="14541500" y="132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152790</xdr:rowOff>
    </xdr:from>
    <xdr:ext cx="534377" cy="259045"/>
    <xdr:sp macro="" textlink="">
      <xdr:nvSpPr>
        <xdr:cNvPr id="657" name="テキスト ボックス 656"/>
        <xdr:cNvSpPr txBox="1"/>
      </xdr:nvSpPr>
      <xdr:spPr>
        <a:xfrm>
          <a:off x="14325111" y="133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73617</xdr:rowOff>
    </xdr:from>
    <xdr:to>
      <xdr:col>72</xdr:col>
      <xdr:colOff>38100</xdr:colOff>
      <xdr:row>78</xdr:row>
      <xdr:rowOff>3767</xdr:rowOff>
    </xdr:to>
    <xdr:sp macro="" textlink="">
      <xdr:nvSpPr>
        <xdr:cNvPr id="658" name="楕円 657"/>
        <xdr:cNvSpPr/>
      </xdr:nvSpPr>
      <xdr:spPr>
        <a:xfrm>
          <a:off x="13652500" y="13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166344</xdr:rowOff>
    </xdr:from>
    <xdr:ext cx="534377" cy="259045"/>
    <xdr:sp macro="" textlink="">
      <xdr:nvSpPr>
        <xdr:cNvPr id="659" name="テキスト ボックス 658"/>
        <xdr:cNvSpPr txBox="1"/>
      </xdr:nvSpPr>
      <xdr:spPr>
        <a:xfrm>
          <a:off x="13436111" y="133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98403</xdr:rowOff>
    </xdr:from>
    <xdr:to>
      <xdr:col>67</xdr:col>
      <xdr:colOff>101600</xdr:colOff>
      <xdr:row>78</xdr:row>
      <xdr:rowOff>28553</xdr:rowOff>
    </xdr:to>
    <xdr:sp macro="" textlink="">
      <xdr:nvSpPr>
        <xdr:cNvPr id="660" name="楕円 659"/>
        <xdr:cNvSpPr/>
      </xdr:nvSpPr>
      <xdr:spPr>
        <a:xfrm>
          <a:off x="12763500" y="133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19680</xdr:rowOff>
    </xdr:from>
    <xdr:ext cx="534377" cy="259045"/>
    <xdr:sp macro="" textlink="">
      <xdr:nvSpPr>
        <xdr:cNvPr id="661" name="テキスト ボックス 660"/>
        <xdr:cNvSpPr txBox="1"/>
      </xdr:nvSpPr>
      <xdr:spPr>
        <a:xfrm>
          <a:off x="12547111" y="13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5" name="テキスト ボックス 67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7" name="テキスト ボックス 676"/>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9" name="テキスト ボックス 678"/>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5" name="直線コネクタ 684"/>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6"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7" name="直線コネクタ 686"/>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8"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9" name="直線コネクタ 688"/>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167894</xdr:rowOff>
    </xdr:from>
    <xdr:to>
      <xdr:col>85</xdr:col>
      <xdr:colOff>127000</xdr:colOff>
      <xdr:row>97</xdr:row>
      <xdr:rowOff>85598</xdr:rowOff>
    </xdr:to>
    <xdr:cxnSp macro="">
      <xdr:nvCxnSpPr>
        <xdr:cNvPr id="690" name="直線コネクタ 689"/>
        <xdr:cNvCxnSpPr/>
      </xdr:nvCxnSpPr>
      <xdr:spPr>
        <a:xfrm flipV="1">
          <a:off x="15481300" y="1662709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1" name="積立金平均値テキスト"/>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2" name="フローチャート: 判断 691"/>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38736</xdr:rowOff>
    </xdr:from>
    <xdr:to>
      <xdr:col>81</xdr:col>
      <xdr:colOff>50800</xdr:colOff>
      <xdr:row>97</xdr:row>
      <xdr:rowOff>85598</xdr:rowOff>
    </xdr:to>
    <xdr:cxnSp macro="">
      <xdr:nvCxnSpPr>
        <xdr:cNvPr id="693" name="直線コネクタ 692"/>
        <xdr:cNvCxnSpPr/>
      </xdr:nvCxnSpPr>
      <xdr:spPr>
        <a:xfrm>
          <a:off x="14592300" y="16497936"/>
          <a:ext cx="889000" cy="2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4" name="フローチャート: 判断 693"/>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5" name="テキスト ボックス 694"/>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38736</xdr:rowOff>
    </xdr:from>
    <xdr:to>
      <xdr:col>76</xdr:col>
      <xdr:colOff>114300</xdr:colOff>
      <xdr:row>97</xdr:row>
      <xdr:rowOff>71628</xdr:rowOff>
    </xdr:to>
    <xdr:cxnSp macro="">
      <xdr:nvCxnSpPr>
        <xdr:cNvPr id="696" name="直線コネクタ 695"/>
        <xdr:cNvCxnSpPr/>
      </xdr:nvCxnSpPr>
      <xdr:spPr>
        <a:xfrm flipV="1">
          <a:off x="13703300" y="16497936"/>
          <a:ext cx="889000" cy="2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7" name="フローチャート: 判断 696"/>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8" name="テキスト ボックス 697"/>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71628</xdr:rowOff>
    </xdr:from>
    <xdr:to>
      <xdr:col>71</xdr:col>
      <xdr:colOff>177800</xdr:colOff>
      <xdr:row>98</xdr:row>
      <xdr:rowOff>50927</xdr:rowOff>
    </xdr:to>
    <xdr:cxnSp macro="">
      <xdr:nvCxnSpPr>
        <xdr:cNvPr id="699" name="直線コネクタ 698"/>
        <xdr:cNvCxnSpPr/>
      </xdr:nvCxnSpPr>
      <xdr:spPr>
        <a:xfrm flipV="1">
          <a:off x="12814300" y="16702278"/>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0" name="フローチャート: 判断 699"/>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1" name="テキスト ボックス 700"/>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2" name="フローチャート: 判断 701"/>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3" name="テキスト ボックス 702"/>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117094</xdr:rowOff>
    </xdr:from>
    <xdr:to>
      <xdr:col>85</xdr:col>
      <xdr:colOff>177800</xdr:colOff>
      <xdr:row>97</xdr:row>
      <xdr:rowOff>47244</xdr:rowOff>
    </xdr:to>
    <xdr:sp macro="" textlink="">
      <xdr:nvSpPr>
        <xdr:cNvPr id="709" name="楕円 708"/>
        <xdr:cNvSpPr/>
      </xdr:nvSpPr>
      <xdr:spPr>
        <a:xfrm>
          <a:off x="16268700" y="165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95521</xdr:rowOff>
    </xdr:from>
    <xdr:ext cx="469744" cy="259045"/>
    <xdr:sp macro="" textlink="">
      <xdr:nvSpPr>
        <xdr:cNvPr id="710" name="積立金該当値テキスト"/>
        <xdr:cNvSpPr txBox="1"/>
      </xdr:nvSpPr>
      <xdr:spPr>
        <a:xfrm>
          <a:off x="16370300" y="1655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34798</xdr:rowOff>
    </xdr:from>
    <xdr:to>
      <xdr:col>81</xdr:col>
      <xdr:colOff>101600</xdr:colOff>
      <xdr:row>97</xdr:row>
      <xdr:rowOff>136398</xdr:rowOff>
    </xdr:to>
    <xdr:sp macro="" textlink="">
      <xdr:nvSpPr>
        <xdr:cNvPr id="711" name="楕円 710"/>
        <xdr:cNvSpPr/>
      </xdr:nvSpPr>
      <xdr:spPr>
        <a:xfrm>
          <a:off x="15430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127525</xdr:rowOff>
    </xdr:from>
    <xdr:ext cx="469744" cy="259045"/>
    <xdr:sp macro="" textlink="">
      <xdr:nvSpPr>
        <xdr:cNvPr id="712" name="テキスト ボックス 711"/>
        <xdr:cNvSpPr txBox="1"/>
      </xdr:nvSpPr>
      <xdr:spPr>
        <a:xfrm>
          <a:off x="15246428" y="167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159386</xdr:rowOff>
    </xdr:from>
    <xdr:to>
      <xdr:col>76</xdr:col>
      <xdr:colOff>165100</xdr:colOff>
      <xdr:row>96</xdr:row>
      <xdr:rowOff>89536</xdr:rowOff>
    </xdr:to>
    <xdr:sp macro="" textlink="">
      <xdr:nvSpPr>
        <xdr:cNvPr id="713" name="楕円 712"/>
        <xdr:cNvSpPr/>
      </xdr:nvSpPr>
      <xdr:spPr>
        <a:xfrm>
          <a:off x="14541500" y="16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80663</xdr:rowOff>
    </xdr:from>
    <xdr:ext cx="469744" cy="259045"/>
    <xdr:sp macro="" textlink="">
      <xdr:nvSpPr>
        <xdr:cNvPr id="714" name="テキスト ボックス 713"/>
        <xdr:cNvSpPr txBox="1"/>
      </xdr:nvSpPr>
      <xdr:spPr>
        <a:xfrm>
          <a:off x="14357428" y="1653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20828</xdr:rowOff>
    </xdr:from>
    <xdr:to>
      <xdr:col>72</xdr:col>
      <xdr:colOff>38100</xdr:colOff>
      <xdr:row>97</xdr:row>
      <xdr:rowOff>122428</xdr:rowOff>
    </xdr:to>
    <xdr:sp macro="" textlink="">
      <xdr:nvSpPr>
        <xdr:cNvPr id="715" name="楕円 714"/>
        <xdr:cNvSpPr/>
      </xdr:nvSpPr>
      <xdr:spPr>
        <a:xfrm>
          <a:off x="13652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113555</xdr:rowOff>
    </xdr:from>
    <xdr:ext cx="469744" cy="259045"/>
    <xdr:sp macro="" textlink="">
      <xdr:nvSpPr>
        <xdr:cNvPr id="716" name="テキスト ボックス 715"/>
        <xdr:cNvSpPr txBox="1"/>
      </xdr:nvSpPr>
      <xdr:spPr>
        <a:xfrm>
          <a:off x="13468428" y="1674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xdr:rowOff>
    </xdr:from>
    <xdr:to>
      <xdr:col>67</xdr:col>
      <xdr:colOff>101600</xdr:colOff>
      <xdr:row>98</xdr:row>
      <xdr:rowOff>101727</xdr:rowOff>
    </xdr:to>
    <xdr:sp macro="" textlink="">
      <xdr:nvSpPr>
        <xdr:cNvPr id="717" name="楕円 716"/>
        <xdr:cNvSpPr/>
      </xdr:nvSpPr>
      <xdr:spPr>
        <a:xfrm>
          <a:off x="12763500" y="168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92854</xdr:rowOff>
    </xdr:from>
    <xdr:ext cx="469744" cy="259045"/>
    <xdr:sp macro="" textlink="">
      <xdr:nvSpPr>
        <xdr:cNvPr id="718" name="テキスト ボックス 717"/>
        <xdr:cNvSpPr txBox="1"/>
      </xdr:nvSpPr>
      <xdr:spPr>
        <a:xfrm>
          <a:off x="12579428" y="1689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2" name="直線コネクタ 74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5"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6" name="直線コネクタ 74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157988</xdr:rowOff>
    </xdr:from>
    <xdr:to>
      <xdr:col>116</xdr:col>
      <xdr:colOff>63500</xdr:colOff>
      <xdr:row>39</xdr:row>
      <xdr:rowOff>7112</xdr:rowOff>
    </xdr:to>
    <xdr:cxnSp macro="">
      <xdr:nvCxnSpPr>
        <xdr:cNvPr id="747" name="直線コネクタ 746"/>
        <xdr:cNvCxnSpPr/>
      </xdr:nvCxnSpPr>
      <xdr:spPr>
        <a:xfrm>
          <a:off x="21323300" y="667308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8" name="投資及び出資金平均値テキスト"/>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9" name="フローチャート: 判断 748"/>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38</xdr:row>
      <xdr:rowOff>161417</xdr:rowOff>
    </xdr:to>
    <xdr:cxnSp macro="">
      <xdr:nvCxnSpPr>
        <xdr:cNvPr id="750" name="直線コネクタ 749"/>
        <xdr:cNvCxnSpPr/>
      </xdr:nvCxnSpPr>
      <xdr:spPr>
        <a:xfrm flipV="1">
          <a:off x="20434300" y="667308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1" name="フローチャート: 判断 750"/>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52" name="テキスト ボックス 751"/>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161417</xdr:rowOff>
    </xdr:from>
    <xdr:to>
      <xdr:col>107</xdr:col>
      <xdr:colOff>50800</xdr:colOff>
      <xdr:row>39</xdr:row>
      <xdr:rowOff>7493</xdr:rowOff>
    </xdr:to>
    <xdr:cxnSp macro="">
      <xdr:nvCxnSpPr>
        <xdr:cNvPr id="753" name="直線コネクタ 752"/>
        <xdr:cNvCxnSpPr/>
      </xdr:nvCxnSpPr>
      <xdr:spPr>
        <a:xfrm flipV="1">
          <a:off x="19545300" y="667651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4" name="フローチャート: 判断 753"/>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5" name="テキスト ボックス 754"/>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1016</xdr:rowOff>
    </xdr:from>
    <xdr:to>
      <xdr:col>102</xdr:col>
      <xdr:colOff>114300</xdr:colOff>
      <xdr:row>39</xdr:row>
      <xdr:rowOff>7493</xdr:rowOff>
    </xdr:to>
    <xdr:cxnSp macro="">
      <xdr:nvCxnSpPr>
        <xdr:cNvPr id="756" name="直線コネクタ 755"/>
        <xdr:cNvCxnSpPr/>
      </xdr:nvCxnSpPr>
      <xdr:spPr>
        <a:xfrm>
          <a:off x="18656300" y="668756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7" name="フローチャート: 判断 756"/>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8" name="テキスト ボックス 757"/>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9" name="フローチャート: 判断 758"/>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0" name="テキスト ボックス 759"/>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127762</xdr:rowOff>
    </xdr:from>
    <xdr:to>
      <xdr:col>116</xdr:col>
      <xdr:colOff>114300</xdr:colOff>
      <xdr:row>39</xdr:row>
      <xdr:rowOff>57912</xdr:rowOff>
    </xdr:to>
    <xdr:sp macro="" textlink="">
      <xdr:nvSpPr>
        <xdr:cNvPr id="766" name="楕円 765"/>
        <xdr:cNvSpPr/>
      </xdr:nvSpPr>
      <xdr:spPr>
        <a:xfrm>
          <a:off x="22110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42689</xdr:rowOff>
    </xdr:from>
    <xdr:ext cx="313932" cy="259045"/>
    <xdr:sp macro="" textlink="">
      <xdr:nvSpPr>
        <xdr:cNvPr id="767" name="投資及び出資金該当値テキスト"/>
        <xdr:cNvSpPr txBox="1"/>
      </xdr:nvSpPr>
      <xdr:spPr>
        <a:xfrm>
          <a:off x="22212300" y="6557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107188</xdr:rowOff>
    </xdr:from>
    <xdr:to>
      <xdr:col>112</xdr:col>
      <xdr:colOff>38100</xdr:colOff>
      <xdr:row>39</xdr:row>
      <xdr:rowOff>37338</xdr:rowOff>
    </xdr:to>
    <xdr:sp macro="" textlink="">
      <xdr:nvSpPr>
        <xdr:cNvPr id="768" name="楕円 767"/>
        <xdr:cNvSpPr/>
      </xdr:nvSpPr>
      <xdr:spPr>
        <a:xfrm>
          <a:off x="21272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28465</xdr:rowOff>
    </xdr:from>
    <xdr:ext cx="378565" cy="259045"/>
    <xdr:sp macro="" textlink="">
      <xdr:nvSpPr>
        <xdr:cNvPr id="769" name="テキスト ボックス 768"/>
        <xdr:cNvSpPr txBox="1"/>
      </xdr:nvSpPr>
      <xdr:spPr>
        <a:xfrm>
          <a:off x="21134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110617</xdr:rowOff>
    </xdr:from>
    <xdr:to>
      <xdr:col>107</xdr:col>
      <xdr:colOff>101600</xdr:colOff>
      <xdr:row>39</xdr:row>
      <xdr:rowOff>40767</xdr:rowOff>
    </xdr:to>
    <xdr:sp macro="" textlink="">
      <xdr:nvSpPr>
        <xdr:cNvPr id="770" name="楕円 769"/>
        <xdr:cNvSpPr/>
      </xdr:nvSpPr>
      <xdr:spPr>
        <a:xfrm>
          <a:off x="20383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31894</xdr:rowOff>
    </xdr:from>
    <xdr:ext cx="378565" cy="259045"/>
    <xdr:sp macro="" textlink="">
      <xdr:nvSpPr>
        <xdr:cNvPr id="771" name="テキスト ボックス 770"/>
        <xdr:cNvSpPr txBox="1"/>
      </xdr:nvSpPr>
      <xdr:spPr>
        <a:xfrm>
          <a:off x="20245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128143</xdr:rowOff>
    </xdr:from>
    <xdr:to>
      <xdr:col>102</xdr:col>
      <xdr:colOff>165100</xdr:colOff>
      <xdr:row>39</xdr:row>
      <xdr:rowOff>58293</xdr:rowOff>
    </xdr:to>
    <xdr:sp macro="" textlink="">
      <xdr:nvSpPr>
        <xdr:cNvPr id="772" name="楕円 771"/>
        <xdr:cNvSpPr/>
      </xdr:nvSpPr>
      <xdr:spPr>
        <a:xfrm>
          <a:off x="19494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49420</xdr:rowOff>
    </xdr:from>
    <xdr:ext cx="313932" cy="259045"/>
    <xdr:sp macro="" textlink="">
      <xdr:nvSpPr>
        <xdr:cNvPr id="773" name="テキスト ボックス 772"/>
        <xdr:cNvSpPr txBox="1"/>
      </xdr:nvSpPr>
      <xdr:spPr>
        <a:xfrm>
          <a:off x="19388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121666</xdr:rowOff>
    </xdr:from>
    <xdr:to>
      <xdr:col>98</xdr:col>
      <xdr:colOff>38100</xdr:colOff>
      <xdr:row>39</xdr:row>
      <xdr:rowOff>51816</xdr:rowOff>
    </xdr:to>
    <xdr:sp macro="" textlink="">
      <xdr:nvSpPr>
        <xdr:cNvPr id="774" name="楕円 773"/>
        <xdr:cNvSpPr/>
      </xdr:nvSpPr>
      <xdr:spPr>
        <a:xfrm>
          <a:off x="18605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42943</xdr:rowOff>
    </xdr:from>
    <xdr:ext cx="378565" cy="259045"/>
    <xdr:sp macro="" textlink="">
      <xdr:nvSpPr>
        <xdr:cNvPr id="775" name="テキスト ボックス 774"/>
        <xdr:cNvSpPr txBox="1"/>
      </xdr:nvSpPr>
      <xdr:spPr>
        <a:xfrm>
          <a:off x="18467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1" name="テキスト ボックス 790"/>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3" name="テキスト ボックス 792"/>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5" name="テキスト ボックス 79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9" name="直線コネクタ 798"/>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0"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1" name="直線コネクタ 800"/>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2"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3" name="直線コネクタ 802"/>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635</xdr:rowOff>
    </xdr:from>
    <xdr:to>
      <xdr:col>116</xdr:col>
      <xdr:colOff>63500</xdr:colOff>
      <xdr:row>58</xdr:row>
      <xdr:rowOff>75524</xdr:rowOff>
    </xdr:to>
    <xdr:cxnSp macro="">
      <xdr:nvCxnSpPr>
        <xdr:cNvPr id="804" name="直線コネクタ 803"/>
        <xdr:cNvCxnSpPr/>
      </xdr:nvCxnSpPr>
      <xdr:spPr>
        <a:xfrm flipV="1">
          <a:off x="21323300" y="9944735"/>
          <a:ext cx="838200" cy="7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5"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6" name="フローチャート: 判断 805"/>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75524</xdr:rowOff>
    </xdr:from>
    <xdr:to>
      <xdr:col>111</xdr:col>
      <xdr:colOff>177800</xdr:colOff>
      <xdr:row>58</xdr:row>
      <xdr:rowOff>91908</xdr:rowOff>
    </xdr:to>
    <xdr:cxnSp macro="">
      <xdr:nvCxnSpPr>
        <xdr:cNvPr id="807" name="直線コネクタ 806"/>
        <xdr:cNvCxnSpPr/>
      </xdr:nvCxnSpPr>
      <xdr:spPr>
        <a:xfrm flipV="1">
          <a:off x="20434300" y="10019624"/>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8" name="フローチャート: 判断 807"/>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9" name="テキスト ボックス 808"/>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91153</xdr:rowOff>
    </xdr:from>
    <xdr:to>
      <xdr:col>107</xdr:col>
      <xdr:colOff>50800</xdr:colOff>
      <xdr:row>58</xdr:row>
      <xdr:rowOff>91908</xdr:rowOff>
    </xdr:to>
    <xdr:cxnSp macro="">
      <xdr:nvCxnSpPr>
        <xdr:cNvPr id="810" name="直線コネクタ 809"/>
        <xdr:cNvCxnSpPr/>
      </xdr:nvCxnSpPr>
      <xdr:spPr>
        <a:xfrm>
          <a:off x="19545300" y="1003525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1" name="フローチャート: 判断 810"/>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2" name="テキスト ボックス 811"/>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88395</xdr:rowOff>
    </xdr:from>
    <xdr:to>
      <xdr:col>102</xdr:col>
      <xdr:colOff>114300</xdr:colOff>
      <xdr:row>58</xdr:row>
      <xdr:rowOff>91153</xdr:rowOff>
    </xdr:to>
    <xdr:cxnSp macro="">
      <xdr:nvCxnSpPr>
        <xdr:cNvPr id="813" name="直線コネクタ 812"/>
        <xdr:cNvCxnSpPr/>
      </xdr:nvCxnSpPr>
      <xdr:spPr>
        <a:xfrm>
          <a:off x="18656300" y="10032495"/>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4" name="フローチャート: 判断 813"/>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5" name="テキスト ボックス 814"/>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6" name="フローチャート: 判断 815"/>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7" name="テキスト ボックス 816"/>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121285</xdr:rowOff>
    </xdr:from>
    <xdr:to>
      <xdr:col>116</xdr:col>
      <xdr:colOff>114300</xdr:colOff>
      <xdr:row>58</xdr:row>
      <xdr:rowOff>51435</xdr:rowOff>
    </xdr:to>
    <xdr:sp macro="" textlink="">
      <xdr:nvSpPr>
        <xdr:cNvPr id="823" name="楕円 822"/>
        <xdr:cNvSpPr/>
      </xdr:nvSpPr>
      <xdr:spPr>
        <a:xfrm>
          <a:off x="22110700" y="98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99712</xdr:rowOff>
    </xdr:from>
    <xdr:ext cx="534377" cy="259045"/>
    <xdr:sp macro="" textlink="">
      <xdr:nvSpPr>
        <xdr:cNvPr id="824" name="貸付金該当値テキスト"/>
        <xdr:cNvSpPr txBox="1"/>
      </xdr:nvSpPr>
      <xdr:spPr>
        <a:xfrm>
          <a:off x="22212300" y="98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24724</xdr:rowOff>
    </xdr:from>
    <xdr:to>
      <xdr:col>112</xdr:col>
      <xdr:colOff>38100</xdr:colOff>
      <xdr:row>58</xdr:row>
      <xdr:rowOff>126324</xdr:rowOff>
    </xdr:to>
    <xdr:sp macro="" textlink="">
      <xdr:nvSpPr>
        <xdr:cNvPr id="825" name="楕円 824"/>
        <xdr:cNvSpPr/>
      </xdr:nvSpPr>
      <xdr:spPr>
        <a:xfrm>
          <a:off x="21272500" y="99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117451</xdr:rowOff>
    </xdr:from>
    <xdr:ext cx="534377" cy="259045"/>
    <xdr:sp macro="" textlink="">
      <xdr:nvSpPr>
        <xdr:cNvPr id="826" name="テキスト ボックス 825"/>
        <xdr:cNvSpPr txBox="1"/>
      </xdr:nvSpPr>
      <xdr:spPr>
        <a:xfrm>
          <a:off x="21056111" y="100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41108</xdr:rowOff>
    </xdr:from>
    <xdr:to>
      <xdr:col>107</xdr:col>
      <xdr:colOff>101600</xdr:colOff>
      <xdr:row>58</xdr:row>
      <xdr:rowOff>142708</xdr:rowOff>
    </xdr:to>
    <xdr:sp macro="" textlink="">
      <xdr:nvSpPr>
        <xdr:cNvPr id="827" name="楕円 826"/>
        <xdr:cNvSpPr/>
      </xdr:nvSpPr>
      <xdr:spPr>
        <a:xfrm>
          <a:off x="20383500" y="99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133835</xdr:rowOff>
    </xdr:from>
    <xdr:ext cx="534377" cy="259045"/>
    <xdr:sp macro="" textlink="">
      <xdr:nvSpPr>
        <xdr:cNvPr id="828" name="テキスト ボックス 827"/>
        <xdr:cNvSpPr txBox="1"/>
      </xdr:nvSpPr>
      <xdr:spPr>
        <a:xfrm>
          <a:off x="20167111" y="100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40353</xdr:rowOff>
    </xdr:from>
    <xdr:to>
      <xdr:col>102</xdr:col>
      <xdr:colOff>165100</xdr:colOff>
      <xdr:row>58</xdr:row>
      <xdr:rowOff>141953</xdr:rowOff>
    </xdr:to>
    <xdr:sp macro="" textlink="">
      <xdr:nvSpPr>
        <xdr:cNvPr id="829" name="楕円 828"/>
        <xdr:cNvSpPr/>
      </xdr:nvSpPr>
      <xdr:spPr>
        <a:xfrm>
          <a:off x="19494500" y="99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133080</xdr:rowOff>
    </xdr:from>
    <xdr:ext cx="534377" cy="259045"/>
    <xdr:sp macro="" textlink="">
      <xdr:nvSpPr>
        <xdr:cNvPr id="830" name="テキスト ボックス 829"/>
        <xdr:cNvSpPr txBox="1"/>
      </xdr:nvSpPr>
      <xdr:spPr>
        <a:xfrm>
          <a:off x="19278111" y="100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37595</xdr:rowOff>
    </xdr:from>
    <xdr:to>
      <xdr:col>98</xdr:col>
      <xdr:colOff>38100</xdr:colOff>
      <xdr:row>58</xdr:row>
      <xdr:rowOff>139195</xdr:rowOff>
    </xdr:to>
    <xdr:sp macro="" textlink="">
      <xdr:nvSpPr>
        <xdr:cNvPr id="831" name="楕円 830"/>
        <xdr:cNvSpPr/>
      </xdr:nvSpPr>
      <xdr:spPr>
        <a:xfrm>
          <a:off x="18605500" y="99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130322</xdr:rowOff>
    </xdr:from>
    <xdr:ext cx="534377" cy="259045"/>
    <xdr:sp macro="" textlink="">
      <xdr:nvSpPr>
        <xdr:cNvPr id="832" name="テキスト ボックス 831"/>
        <xdr:cNvSpPr txBox="1"/>
      </xdr:nvSpPr>
      <xdr:spPr>
        <a:xfrm>
          <a:off x="18389111" y="100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5" name="直線コネクタ 854"/>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6"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7" name="直線コネクタ 856"/>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8"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9" name="直線コネクタ 858"/>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75600</xdr:rowOff>
    </xdr:from>
    <xdr:to>
      <xdr:col>116</xdr:col>
      <xdr:colOff>63500</xdr:colOff>
      <xdr:row>77</xdr:row>
      <xdr:rowOff>105868</xdr:rowOff>
    </xdr:to>
    <xdr:cxnSp macro="">
      <xdr:nvCxnSpPr>
        <xdr:cNvPr id="860" name="直線コネクタ 859"/>
        <xdr:cNvCxnSpPr/>
      </xdr:nvCxnSpPr>
      <xdr:spPr>
        <a:xfrm flipV="1">
          <a:off x="21323300" y="13277250"/>
          <a:ext cx="8382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1"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2" name="フローチャート: 判断 861"/>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105868</xdr:rowOff>
    </xdr:from>
    <xdr:to>
      <xdr:col>111</xdr:col>
      <xdr:colOff>177800</xdr:colOff>
      <xdr:row>77</xdr:row>
      <xdr:rowOff>111627</xdr:rowOff>
    </xdr:to>
    <xdr:cxnSp macro="">
      <xdr:nvCxnSpPr>
        <xdr:cNvPr id="863" name="直線コネクタ 862"/>
        <xdr:cNvCxnSpPr/>
      </xdr:nvCxnSpPr>
      <xdr:spPr>
        <a:xfrm flipV="1">
          <a:off x="20434300" y="13307518"/>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4" name="フローチャート: 判断 863"/>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5" name="テキスト ボックス 864"/>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111170</xdr:rowOff>
    </xdr:from>
    <xdr:to>
      <xdr:col>107</xdr:col>
      <xdr:colOff>50800</xdr:colOff>
      <xdr:row>77</xdr:row>
      <xdr:rowOff>111627</xdr:rowOff>
    </xdr:to>
    <xdr:cxnSp macro="">
      <xdr:nvCxnSpPr>
        <xdr:cNvPr id="866" name="直線コネクタ 865"/>
        <xdr:cNvCxnSpPr/>
      </xdr:nvCxnSpPr>
      <xdr:spPr>
        <a:xfrm>
          <a:off x="19545300" y="133128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7" name="フローチャート: 判断 866"/>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8" name="テキスト ボックス 867"/>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69656</xdr:rowOff>
    </xdr:from>
    <xdr:to>
      <xdr:col>102</xdr:col>
      <xdr:colOff>114300</xdr:colOff>
      <xdr:row>77</xdr:row>
      <xdr:rowOff>111170</xdr:rowOff>
    </xdr:to>
    <xdr:cxnSp macro="">
      <xdr:nvCxnSpPr>
        <xdr:cNvPr id="869" name="直線コネクタ 868"/>
        <xdr:cNvCxnSpPr/>
      </xdr:nvCxnSpPr>
      <xdr:spPr>
        <a:xfrm>
          <a:off x="18656300" y="13271306"/>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0" name="フローチャート: 判断 869"/>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1" name="テキスト ボックス 870"/>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2" name="フローチャート: 判断 871"/>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3" name="テキスト ボックス 872"/>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24800</xdr:rowOff>
    </xdr:from>
    <xdr:to>
      <xdr:col>116</xdr:col>
      <xdr:colOff>114300</xdr:colOff>
      <xdr:row>77</xdr:row>
      <xdr:rowOff>126400</xdr:rowOff>
    </xdr:to>
    <xdr:sp macro="" textlink="">
      <xdr:nvSpPr>
        <xdr:cNvPr id="879" name="楕円 878"/>
        <xdr:cNvSpPr/>
      </xdr:nvSpPr>
      <xdr:spPr>
        <a:xfrm>
          <a:off x="22110700" y="132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111177</xdr:rowOff>
    </xdr:from>
    <xdr:ext cx="534377" cy="259045"/>
    <xdr:sp macro="" textlink="">
      <xdr:nvSpPr>
        <xdr:cNvPr id="880" name="繰出金該当値テキスト"/>
        <xdr:cNvSpPr txBox="1"/>
      </xdr:nvSpPr>
      <xdr:spPr>
        <a:xfrm>
          <a:off x="22212300" y="131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55068</xdr:rowOff>
    </xdr:from>
    <xdr:to>
      <xdr:col>112</xdr:col>
      <xdr:colOff>38100</xdr:colOff>
      <xdr:row>77</xdr:row>
      <xdr:rowOff>156668</xdr:rowOff>
    </xdr:to>
    <xdr:sp macro="" textlink="">
      <xdr:nvSpPr>
        <xdr:cNvPr id="881" name="楕円 880"/>
        <xdr:cNvSpPr/>
      </xdr:nvSpPr>
      <xdr:spPr>
        <a:xfrm>
          <a:off x="21272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147795</xdr:rowOff>
    </xdr:from>
    <xdr:ext cx="534377" cy="259045"/>
    <xdr:sp macro="" textlink="">
      <xdr:nvSpPr>
        <xdr:cNvPr id="882" name="テキスト ボックス 881"/>
        <xdr:cNvSpPr txBox="1"/>
      </xdr:nvSpPr>
      <xdr:spPr>
        <a:xfrm>
          <a:off x="21056111" y="133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60827</xdr:rowOff>
    </xdr:from>
    <xdr:to>
      <xdr:col>107</xdr:col>
      <xdr:colOff>101600</xdr:colOff>
      <xdr:row>77</xdr:row>
      <xdr:rowOff>162427</xdr:rowOff>
    </xdr:to>
    <xdr:sp macro="" textlink="">
      <xdr:nvSpPr>
        <xdr:cNvPr id="883" name="楕円 882"/>
        <xdr:cNvSpPr/>
      </xdr:nvSpPr>
      <xdr:spPr>
        <a:xfrm>
          <a:off x="203835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153554</xdr:rowOff>
    </xdr:from>
    <xdr:ext cx="534377" cy="259045"/>
    <xdr:sp macro="" textlink="">
      <xdr:nvSpPr>
        <xdr:cNvPr id="884" name="テキスト ボックス 883"/>
        <xdr:cNvSpPr txBox="1"/>
      </xdr:nvSpPr>
      <xdr:spPr>
        <a:xfrm>
          <a:off x="20167111" y="133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60370</xdr:rowOff>
    </xdr:from>
    <xdr:to>
      <xdr:col>102</xdr:col>
      <xdr:colOff>165100</xdr:colOff>
      <xdr:row>77</xdr:row>
      <xdr:rowOff>161970</xdr:rowOff>
    </xdr:to>
    <xdr:sp macro="" textlink="">
      <xdr:nvSpPr>
        <xdr:cNvPr id="885" name="楕円 884"/>
        <xdr:cNvSpPr/>
      </xdr:nvSpPr>
      <xdr:spPr>
        <a:xfrm>
          <a:off x="19494500" y="132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153097</xdr:rowOff>
    </xdr:from>
    <xdr:ext cx="534377" cy="259045"/>
    <xdr:sp macro="" textlink="">
      <xdr:nvSpPr>
        <xdr:cNvPr id="886" name="テキスト ボックス 885"/>
        <xdr:cNvSpPr txBox="1"/>
      </xdr:nvSpPr>
      <xdr:spPr>
        <a:xfrm>
          <a:off x="19278111" y="133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18856</xdr:rowOff>
    </xdr:from>
    <xdr:to>
      <xdr:col>98</xdr:col>
      <xdr:colOff>38100</xdr:colOff>
      <xdr:row>77</xdr:row>
      <xdr:rowOff>120456</xdr:rowOff>
    </xdr:to>
    <xdr:sp macro="" textlink="">
      <xdr:nvSpPr>
        <xdr:cNvPr id="887" name="楕円 886"/>
        <xdr:cNvSpPr/>
      </xdr:nvSpPr>
      <xdr:spPr>
        <a:xfrm>
          <a:off x="18605500" y="132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111583</xdr:rowOff>
    </xdr:from>
    <xdr:ext cx="534377" cy="259045"/>
    <xdr:sp macro="" textlink="">
      <xdr:nvSpPr>
        <xdr:cNvPr id="888" name="テキスト ボックス 887"/>
        <xdr:cNvSpPr txBox="1"/>
      </xdr:nvSpPr>
      <xdr:spPr>
        <a:xfrm>
          <a:off x="18389111" y="133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53,368</a:t>
          </a:r>
          <a:r>
            <a:rPr kumimoji="1" lang="ja-JP" altLang="en-US" sz="1300">
              <a:latin typeface="ＭＳ Ｐゴシック" panose="020B0600070205080204" pitchFamily="50" charset="-128"/>
              <a:ea typeface="ＭＳ Ｐゴシック" panose="020B0600070205080204" pitchFamily="50" charset="-128"/>
            </a:rPr>
            <a:t>円となっており、これまで類似団体平均を上回って推移していたが、令和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下回った。その要因としては、がん検診の受診者数が減少したことや、ＰＦＩの手法により建設した大宮区役所新庁舎に係る経費の負担が令和元年度に完了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102,947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推移している。その要因としては、人口に占める生活保護世帯の割合が小さく、他市と比較し生活保護費が少ないことが挙げられる。一方で、対象者の増加による障害福祉サービスの給付や、保育需要の高まりによる特定教育・保育施設等の給付は毎年増加しており、今後も継続すると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51,789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円となっており、類似団体平均を下回って推移している。中学校照明ＬＥＤ化・空調機設置工事や新設美園地区中学校建設工事等が完了したこと等により、前年度決算に比べ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1,324,589
1,297,490
217.43
717,948,173
705,320,564
7,790,182
309,502,012
452,628,300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100511</xdr:rowOff>
    </xdr:from>
    <xdr:to>
      <xdr:col>24</xdr:col>
      <xdr:colOff>63500</xdr:colOff>
      <xdr:row>36</xdr:row>
      <xdr:rowOff>10704</xdr:rowOff>
    </xdr:to>
    <xdr:cxnSp macro="">
      <xdr:nvCxnSpPr>
        <xdr:cNvPr id="63" name="直線コネクタ 62"/>
        <xdr:cNvCxnSpPr/>
      </xdr:nvCxnSpPr>
      <xdr:spPr>
        <a:xfrm>
          <a:off x="3797300" y="610126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51526</xdr:rowOff>
    </xdr:from>
    <xdr:to>
      <xdr:col>19</xdr:col>
      <xdr:colOff>177800</xdr:colOff>
      <xdr:row>35</xdr:row>
      <xdr:rowOff>100511</xdr:rowOff>
    </xdr:to>
    <xdr:cxnSp macro="">
      <xdr:nvCxnSpPr>
        <xdr:cNvPr id="66" name="直線コネクタ 65"/>
        <xdr:cNvCxnSpPr/>
      </xdr:nvCxnSpPr>
      <xdr:spPr>
        <a:xfrm>
          <a:off x="2908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15603</xdr:rowOff>
    </xdr:from>
    <xdr:to>
      <xdr:col>15</xdr:col>
      <xdr:colOff>50800</xdr:colOff>
      <xdr:row>35</xdr:row>
      <xdr:rowOff>51526</xdr:rowOff>
    </xdr:to>
    <xdr:cxnSp macro="">
      <xdr:nvCxnSpPr>
        <xdr:cNvPr id="69" name="直線コネクタ 68"/>
        <xdr:cNvCxnSpPr/>
      </xdr:nvCxnSpPr>
      <xdr:spPr>
        <a:xfrm>
          <a:off x="2019300" y="60163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169092</xdr:rowOff>
    </xdr:from>
    <xdr:to>
      <xdr:col>10</xdr:col>
      <xdr:colOff>114300</xdr:colOff>
      <xdr:row>35</xdr:row>
      <xdr:rowOff>15603</xdr:rowOff>
    </xdr:to>
    <xdr:cxnSp macro="">
      <xdr:nvCxnSpPr>
        <xdr:cNvPr id="72" name="直線コネクタ 71"/>
        <xdr:cNvCxnSpPr/>
      </xdr:nvCxnSpPr>
      <xdr:spPr>
        <a:xfrm>
          <a:off x="1130300" y="59983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131354</xdr:rowOff>
    </xdr:from>
    <xdr:to>
      <xdr:col>24</xdr:col>
      <xdr:colOff>114300</xdr:colOff>
      <xdr:row>36</xdr:row>
      <xdr:rowOff>61504</xdr:rowOff>
    </xdr:to>
    <xdr:sp macro="" textlink="">
      <xdr:nvSpPr>
        <xdr:cNvPr id="82" name="楕円 81"/>
        <xdr:cNvSpPr/>
      </xdr:nvSpPr>
      <xdr:spPr>
        <a:xfrm>
          <a:off x="45847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154231</xdr:rowOff>
    </xdr:from>
    <xdr:ext cx="469744" cy="259045"/>
    <xdr:sp macro="" textlink="">
      <xdr:nvSpPr>
        <xdr:cNvPr id="83" name="議会費該当値テキスト"/>
        <xdr:cNvSpPr txBox="1"/>
      </xdr:nvSpPr>
      <xdr:spPr>
        <a:xfrm>
          <a:off x="4686300" y="59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49711</xdr:rowOff>
    </xdr:from>
    <xdr:to>
      <xdr:col>20</xdr:col>
      <xdr:colOff>38100</xdr:colOff>
      <xdr:row>35</xdr:row>
      <xdr:rowOff>151311</xdr:rowOff>
    </xdr:to>
    <xdr:sp macro="" textlink="">
      <xdr:nvSpPr>
        <xdr:cNvPr id="84" name="楕円 83"/>
        <xdr:cNvSpPr/>
      </xdr:nvSpPr>
      <xdr:spPr>
        <a:xfrm>
          <a:off x="3746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167838</xdr:rowOff>
    </xdr:from>
    <xdr:ext cx="469744" cy="259045"/>
    <xdr:sp macro="" textlink="">
      <xdr:nvSpPr>
        <xdr:cNvPr id="85" name="テキスト ボックス 84"/>
        <xdr:cNvSpPr txBox="1"/>
      </xdr:nvSpPr>
      <xdr:spPr>
        <a:xfrm>
          <a:off x="3562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xdr:rowOff>
    </xdr:from>
    <xdr:to>
      <xdr:col>15</xdr:col>
      <xdr:colOff>101600</xdr:colOff>
      <xdr:row>35</xdr:row>
      <xdr:rowOff>102326</xdr:rowOff>
    </xdr:to>
    <xdr:sp macro="" textlink="">
      <xdr:nvSpPr>
        <xdr:cNvPr id="86" name="楕円 85"/>
        <xdr:cNvSpPr/>
      </xdr:nvSpPr>
      <xdr:spPr>
        <a:xfrm>
          <a:off x="2857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118853</xdr:rowOff>
    </xdr:from>
    <xdr:ext cx="469744" cy="259045"/>
    <xdr:sp macro="" textlink="">
      <xdr:nvSpPr>
        <xdr:cNvPr id="87" name="テキスト ボックス 86"/>
        <xdr:cNvSpPr txBox="1"/>
      </xdr:nvSpPr>
      <xdr:spPr>
        <a:xfrm>
          <a:off x="2673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136253</xdr:rowOff>
    </xdr:from>
    <xdr:to>
      <xdr:col>10</xdr:col>
      <xdr:colOff>165100</xdr:colOff>
      <xdr:row>35</xdr:row>
      <xdr:rowOff>66403</xdr:rowOff>
    </xdr:to>
    <xdr:sp macro="" textlink="">
      <xdr:nvSpPr>
        <xdr:cNvPr id="88" name="楕円 87"/>
        <xdr:cNvSpPr/>
      </xdr:nvSpPr>
      <xdr:spPr>
        <a:xfrm>
          <a:off x="1968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82930</xdr:rowOff>
    </xdr:from>
    <xdr:ext cx="469744" cy="259045"/>
    <xdr:sp macro="" textlink="">
      <xdr:nvSpPr>
        <xdr:cNvPr id="89" name="テキスト ボックス 88"/>
        <xdr:cNvSpPr txBox="1"/>
      </xdr:nvSpPr>
      <xdr:spPr>
        <a:xfrm>
          <a:off x="1784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118292</xdr:rowOff>
    </xdr:from>
    <xdr:to>
      <xdr:col>6</xdr:col>
      <xdr:colOff>38100</xdr:colOff>
      <xdr:row>35</xdr:row>
      <xdr:rowOff>48442</xdr:rowOff>
    </xdr:to>
    <xdr:sp macro="" textlink="">
      <xdr:nvSpPr>
        <xdr:cNvPr id="90" name="楕円 89"/>
        <xdr:cNvSpPr/>
      </xdr:nvSpPr>
      <xdr:spPr>
        <a:xfrm>
          <a:off x="1079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64969</xdr:rowOff>
    </xdr:from>
    <xdr:ext cx="469744" cy="259045"/>
    <xdr:sp macro="" textlink="">
      <xdr:nvSpPr>
        <xdr:cNvPr id="91" name="テキスト ボックス 90"/>
        <xdr:cNvSpPr txBox="1"/>
      </xdr:nvSpPr>
      <xdr:spPr>
        <a:xfrm>
          <a:off x="895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79946</xdr:rowOff>
    </xdr:from>
    <xdr:to>
      <xdr:col>24</xdr:col>
      <xdr:colOff>63500</xdr:colOff>
      <xdr:row>58</xdr:row>
      <xdr:rowOff>125349</xdr:rowOff>
    </xdr:to>
    <xdr:cxnSp macro="">
      <xdr:nvCxnSpPr>
        <xdr:cNvPr id="121" name="直線コネクタ 120"/>
        <xdr:cNvCxnSpPr/>
      </xdr:nvCxnSpPr>
      <xdr:spPr>
        <a:xfrm flipV="1">
          <a:off x="3797300" y="8823896"/>
          <a:ext cx="838200" cy="12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71074</xdr:rowOff>
    </xdr:from>
    <xdr:ext cx="599010" cy="259045"/>
    <xdr:sp macro="" textlink="">
      <xdr:nvSpPr>
        <xdr:cNvPr id="122" name="総務費平均値テキスト"/>
        <xdr:cNvSpPr txBox="1"/>
      </xdr:nvSpPr>
      <xdr:spPr>
        <a:xfrm>
          <a:off x="4686300" y="8815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41834</xdr:rowOff>
    </xdr:from>
    <xdr:to>
      <xdr:col>19</xdr:col>
      <xdr:colOff>177800</xdr:colOff>
      <xdr:row>58</xdr:row>
      <xdr:rowOff>125349</xdr:rowOff>
    </xdr:to>
    <xdr:cxnSp macro="">
      <xdr:nvCxnSpPr>
        <xdr:cNvPr id="124" name="直線コネクタ 123"/>
        <xdr:cNvCxnSpPr/>
      </xdr:nvCxnSpPr>
      <xdr:spPr>
        <a:xfrm>
          <a:off x="2908300" y="998593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41834</xdr:rowOff>
    </xdr:from>
    <xdr:to>
      <xdr:col>15</xdr:col>
      <xdr:colOff>50800</xdr:colOff>
      <xdr:row>59</xdr:row>
      <xdr:rowOff>12688</xdr:rowOff>
    </xdr:to>
    <xdr:cxnSp macro="">
      <xdr:nvCxnSpPr>
        <xdr:cNvPr id="127" name="直線コネクタ 126"/>
        <xdr:cNvCxnSpPr/>
      </xdr:nvCxnSpPr>
      <xdr:spPr>
        <a:xfrm flipV="1">
          <a:off x="2019300" y="9985934"/>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12688</xdr:rowOff>
    </xdr:from>
    <xdr:to>
      <xdr:col>10</xdr:col>
      <xdr:colOff>114300</xdr:colOff>
      <xdr:row>59</xdr:row>
      <xdr:rowOff>55410</xdr:rowOff>
    </xdr:to>
    <xdr:cxnSp macro="">
      <xdr:nvCxnSpPr>
        <xdr:cNvPr id="130" name="直線コネクタ 129"/>
        <xdr:cNvCxnSpPr/>
      </xdr:nvCxnSpPr>
      <xdr:spPr>
        <a:xfrm flipV="1">
          <a:off x="1130300" y="10128238"/>
          <a:ext cx="889000" cy="4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29146</xdr:rowOff>
    </xdr:from>
    <xdr:to>
      <xdr:col>24</xdr:col>
      <xdr:colOff>114300</xdr:colOff>
      <xdr:row>51</xdr:row>
      <xdr:rowOff>130746</xdr:rowOff>
    </xdr:to>
    <xdr:sp macro="" textlink="">
      <xdr:nvSpPr>
        <xdr:cNvPr id="140" name="楕円 139"/>
        <xdr:cNvSpPr/>
      </xdr:nvSpPr>
      <xdr:spPr>
        <a:xfrm>
          <a:off x="4584700" y="87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115523</xdr:rowOff>
    </xdr:from>
    <xdr:ext cx="599010" cy="259045"/>
    <xdr:sp macro="" textlink="">
      <xdr:nvSpPr>
        <xdr:cNvPr id="141" name="総務費該当値テキスト"/>
        <xdr:cNvSpPr txBox="1"/>
      </xdr:nvSpPr>
      <xdr:spPr>
        <a:xfrm>
          <a:off x="4686300" y="868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74549</xdr:rowOff>
    </xdr:from>
    <xdr:to>
      <xdr:col>20</xdr:col>
      <xdr:colOff>38100</xdr:colOff>
      <xdr:row>59</xdr:row>
      <xdr:rowOff>4699</xdr:rowOff>
    </xdr:to>
    <xdr:sp macro="" textlink="">
      <xdr:nvSpPr>
        <xdr:cNvPr id="142" name="楕円 141"/>
        <xdr:cNvSpPr/>
      </xdr:nvSpPr>
      <xdr:spPr>
        <a:xfrm>
          <a:off x="3746500" y="10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21226</xdr:rowOff>
    </xdr:from>
    <xdr:ext cx="534377" cy="259045"/>
    <xdr:sp macro="" textlink="">
      <xdr:nvSpPr>
        <xdr:cNvPr id="143" name="テキスト ボックス 142"/>
        <xdr:cNvSpPr txBox="1"/>
      </xdr:nvSpPr>
      <xdr:spPr>
        <a:xfrm>
          <a:off x="3530111" y="97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162484</xdr:rowOff>
    </xdr:from>
    <xdr:to>
      <xdr:col>15</xdr:col>
      <xdr:colOff>101600</xdr:colOff>
      <xdr:row>58</xdr:row>
      <xdr:rowOff>92634</xdr:rowOff>
    </xdr:to>
    <xdr:sp macro="" textlink="">
      <xdr:nvSpPr>
        <xdr:cNvPr id="144" name="楕円 143"/>
        <xdr:cNvSpPr/>
      </xdr:nvSpPr>
      <xdr:spPr>
        <a:xfrm>
          <a:off x="2857500" y="99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109161</xdr:rowOff>
    </xdr:from>
    <xdr:ext cx="534377" cy="259045"/>
    <xdr:sp macro="" textlink="">
      <xdr:nvSpPr>
        <xdr:cNvPr id="145" name="テキスト ボックス 144"/>
        <xdr:cNvSpPr txBox="1"/>
      </xdr:nvSpPr>
      <xdr:spPr>
        <a:xfrm>
          <a:off x="2641111" y="97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133338</xdr:rowOff>
    </xdr:from>
    <xdr:to>
      <xdr:col>10</xdr:col>
      <xdr:colOff>165100</xdr:colOff>
      <xdr:row>59</xdr:row>
      <xdr:rowOff>63488</xdr:rowOff>
    </xdr:to>
    <xdr:sp macro="" textlink="">
      <xdr:nvSpPr>
        <xdr:cNvPr id="146" name="楕円 145"/>
        <xdr:cNvSpPr/>
      </xdr:nvSpPr>
      <xdr:spPr>
        <a:xfrm>
          <a:off x="1968500" y="100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80015</xdr:rowOff>
    </xdr:from>
    <xdr:ext cx="534377" cy="259045"/>
    <xdr:sp macro="" textlink="">
      <xdr:nvSpPr>
        <xdr:cNvPr id="147" name="テキスト ボックス 146"/>
        <xdr:cNvSpPr txBox="1"/>
      </xdr:nvSpPr>
      <xdr:spPr>
        <a:xfrm>
          <a:off x="1752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4610</xdr:rowOff>
    </xdr:from>
    <xdr:to>
      <xdr:col>6</xdr:col>
      <xdr:colOff>38100</xdr:colOff>
      <xdr:row>59</xdr:row>
      <xdr:rowOff>106210</xdr:rowOff>
    </xdr:to>
    <xdr:sp macro="" textlink="">
      <xdr:nvSpPr>
        <xdr:cNvPr id="148" name="楕円 147"/>
        <xdr:cNvSpPr/>
      </xdr:nvSpPr>
      <xdr:spPr>
        <a:xfrm>
          <a:off x="1079500" y="10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97337</xdr:rowOff>
    </xdr:from>
    <xdr:ext cx="534377" cy="259045"/>
    <xdr:sp macro="" textlink="">
      <xdr:nvSpPr>
        <xdr:cNvPr id="149" name="テキスト ボックス 148"/>
        <xdr:cNvSpPr txBox="1"/>
      </xdr:nvSpPr>
      <xdr:spPr>
        <a:xfrm>
          <a:off x="863111" y="102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163046</xdr:rowOff>
    </xdr:from>
    <xdr:to>
      <xdr:col>24</xdr:col>
      <xdr:colOff>63500</xdr:colOff>
      <xdr:row>78</xdr:row>
      <xdr:rowOff>52166</xdr:rowOff>
    </xdr:to>
    <xdr:cxnSp macro="">
      <xdr:nvCxnSpPr>
        <xdr:cNvPr id="183" name="直線コネクタ 182"/>
        <xdr:cNvCxnSpPr/>
      </xdr:nvCxnSpPr>
      <xdr:spPr>
        <a:xfrm flipV="1">
          <a:off x="3797300" y="13364696"/>
          <a:ext cx="838200" cy="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52166</xdr:rowOff>
    </xdr:from>
    <xdr:to>
      <xdr:col>19</xdr:col>
      <xdr:colOff>177800</xdr:colOff>
      <xdr:row>78</xdr:row>
      <xdr:rowOff>84817</xdr:rowOff>
    </xdr:to>
    <xdr:cxnSp macro="">
      <xdr:nvCxnSpPr>
        <xdr:cNvPr id="186" name="直線コネクタ 185"/>
        <xdr:cNvCxnSpPr/>
      </xdr:nvCxnSpPr>
      <xdr:spPr>
        <a:xfrm flipV="1">
          <a:off x="2908300" y="13425266"/>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61137</xdr:rowOff>
    </xdr:from>
    <xdr:to>
      <xdr:col>15</xdr:col>
      <xdr:colOff>50800</xdr:colOff>
      <xdr:row>78</xdr:row>
      <xdr:rowOff>84817</xdr:rowOff>
    </xdr:to>
    <xdr:cxnSp macro="">
      <xdr:nvCxnSpPr>
        <xdr:cNvPr id="189" name="直線コネクタ 188"/>
        <xdr:cNvCxnSpPr/>
      </xdr:nvCxnSpPr>
      <xdr:spPr>
        <a:xfrm>
          <a:off x="2019300" y="13434237"/>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61137</xdr:rowOff>
    </xdr:from>
    <xdr:to>
      <xdr:col>10</xdr:col>
      <xdr:colOff>114300</xdr:colOff>
      <xdr:row>78</xdr:row>
      <xdr:rowOff>113773</xdr:rowOff>
    </xdr:to>
    <xdr:cxnSp macro="">
      <xdr:nvCxnSpPr>
        <xdr:cNvPr id="192" name="直線コネクタ 191"/>
        <xdr:cNvCxnSpPr/>
      </xdr:nvCxnSpPr>
      <xdr:spPr>
        <a:xfrm flipV="1">
          <a:off x="1130300" y="13434237"/>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112246</xdr:rowOff>
    </xdr:from>
    <xdr:to>
      <xdr:col>24</xdr:col>
      <xdr:colOff>114300</xdr:colOff>
      <xdr:row>78</xdr:row>
      <xdr:rowOff>42396</xdr:rowOff>
    </xdr:to>
    <xdr:sp macro="" textlink="">
      <xdr:nvSpPr>
        <xdr:cNvPr id="202" name="楕円 201"/>
        <xdr:cNvSpPr/>
      </xdr:nvSpPr>
      <xdr:spPr>
        <a:xfrm>
          <a:off x="4584700" y="133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90673</xdr:rowOff>
    </xdr:from>
    <xdr:ext cx="599010" cy="259045"/>
    <xdr:sp macro="" textlink="">
      <xdr:nvSpPr>
        <xdr:cNvPr id="203" name="民生費該当値テキスト"/>
        <xdr:cNvSpPr txBox="1"/>
      </xdr:nvSpPr>
      <xdr:spPr>
        <a:xfrm>
          <a:off x="4686300" y="1329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1366</xdr:rowOff>
    </xdr:from>
    <xdr:to>
      <xdr:col>20</xdr:col>
      <xdr:colOff>38100</xdr:colOff>
      <xdr:row>78</xdr:row>
      <xdr:rowOff>102966</xdr:rowOff>
    </xdr:to>
    <xdr:sp macro="" textlink="">
      <xdr:nvSpPr>
        <xdr:cNvPr id="204" name="楕円 203"/>
        <xdr:cNvSpPr/>
      </xdr:nvSpPr>
      <xdr:spPr>
        <a:xfrm>
          <a:off x="3746500" y="133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94093</xdr:rowOff>
    </xdr:from>
    <xdr:ext cx="599010" cy="259045"/>
    <xdr:sp macro="" textlink="">
      <xdr:nvSpPr>
        <xdr:cNvPr id="205" name="テキスト ボックス 204"/>
        <xdr:cNvSpPr txBox="1"/>
      </xdr:nvSpPr>
      <xdr:spPr>
        <a:xfrm>
          <a:off x="3497795" y="1346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34017</xdr:rowOff>
    </xdr:from>
    <xdr:to>
      <xdr:col>15</xdr:col>
      <xdr:colOff>101600</xdr:colOff>
      <xdr:row>78</xdr:row>
      <xdr:rowOff>135617</xdr:rowOff>
    </xdr:to>
    <xdr:sp macro="" textlink="">
      <xdr:nvSpPr>
        <xdr:cNvPr id="206" name="楕円 205"/>
        <xdr:cNvSpPr/>
      </xdr:nvSpPr>
      <xdr:spPr>
        <a:xfrm>
          <a:off x="2857500" y="134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126744</xdr:rowOff>
    </xdr:from>
    <xdr:ext cx="599010" cy="259045"/>
    <xdr:sp macro="" textlink="">
      <xdr:nvSpPr>
        <xdr:cNvPr id="207" name="テキスト ボックス 206"/>
        <xdr:cNvSpPr txBox="1"/>
      </xdr:nvSpPr>
      <xdr:spPr>
        <a:xfrm>
          <a:off x="2608795" y="1349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10337</xdr:rowOff>
    </xdr:from>
    <xdr:to>
      <xdr:col>10</xdr:col>
      <xdr:colOff>165100</xdr:colOff>
      <xdr:row>78</xdr:row>
      <xdr:rowOff>111937</xdr:rowOff>
    </xdr:to>
    <xdr:sp macro="" textlink="">
      <xdr:nvSpPr>
        <xdr:cNvPr id="208" name="楕円 207"/>
        <xdr:cNvSpPr/>
      </xdr:nvSpPr>
      <xdr:spPr>
        <a:xfrm>
          <a:off x="1968500" y="133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103064</xdr:rowOff>
    </xdr:from>
    <xdr:ext cx="599010" cy="259045"/>
    <xdr:sp macro="" textlink="">
      <xdr:nvSpPr>
        <xdr:cNvPr id="209" name="テキスト ボックス 208"/>
        <xdr:cNvSpPr txBox="1"/>
      </xdr:nvSpPr>
      <xdr:spPr>
        <a:xfrm>
          <a:off x="1719795" y="134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62973</xdr:rowOff>
    </xdr:from>
    <xdr:to>
      <xdr:col>6</xdr:col>
      <xdr:colOff>38100</xdr:colOff>
      <xdr:row>78</xdr:row>
      <xdr:rowOff>164573</xdr:rowOff>
    </xdr:to>
    <xdr:sp macro="" textlink="">
      <xdr:nvSpPr>
        <xdr:cNvPr id="210" name="楕円 209"/>
        <xdr:cNvSpPr/>
      </xdr:nvSpPr>
      <xdr:spPr>
        <a:xfrm>
          <a:off x="1079500" y="134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155700</xdr:rowOff>
    </xdr:from>
    <xdr:ext cx="599010" cy="259045"/>
    <xdr:sp macro="" textlink="">
      <xdr:nvSpPr>
        <xdr:cNvPr id="211" name="テキスト ボックス 210"/>
        <xdr:cNvSpPr txBox="1"/>
      </xdr:nvSpPr>
      <xdr:spPr>
        <a:xfrm>
          <a:off x="830795" y="135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23571</xdr:rowOff>
    </xdr:from>
    <xdr:to>
      <xdr:col>24</xdr:col>
      <xdr:colOff>62865</xdr:colOff>
      <xdr:row>97</xdr:row>
      <xdr:rowOff>136010</xdr:rowOff>
    </xdr:to>
    <xdr:cxnSp macro="">
      <xdr:nvCxnSpPr>
        <xdr:cNvPr id="238" name="直線コネクタ 237"/>
        <xdr:cNvCxnSpPr/>
      </xdr:nvCxnSpPr>
      <xdr:spPr>
        <a:xfrm flipV="1">
          <a:off x="4633595" y="15454071"/>
          <a:ext cx="1270" cy="131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139837</xdr:rowOff>
    </xdr:from>
    <xdr:ext cx="534377" cy="259045"/>
    <xdr:sp macro="" textlink="">
      <xdr:nvSpPr>
        <xdr:cNvPr id="239" name="衛生費最小値テキスト"/>
        <xdr:cNvSpPr txBox="1"/>
      </xdr:nvSpPr>
      <xdr:spPr>
        <a:xfrm>
          <a:off x="4686300" y="167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136010</xdr:rowOff>
    </xdr:from>
    <xdr:to>
      <xdr:col>24</xdr:col>
      <xdr:colOff>152400</xdr:colOff>
      <xdr:row>97</xdr:row>
      <xdr:rowOff>136010</xdr:rowOff>
    </xdr:to>
    <xdr:cxnSp macro="">
      <xdr:nvCxnSpPr>
        <xdr:cNvPr id="240" name="直線コネクタ 239"/>
        <xdr:cNvCxnSpPr/>
      </xdr:nvCxnSpPr>
      <xdr:spPr>
        <a:xfrm>
          <a:off x="4546600" y="1676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141698</xdr:rowOff>
    </xdr:from>
    <xdr:ext cx="534377" cy="259045"/>
    <xdr:sp macro="" textlink="">
      <xdr:nvSpPr>
        <xdr:cNvPr id="241" name="衛生費最大値テキスト"/>
        <xdr:cNvSpPr txBox="1"/>
      </xdr:nvSpPr>
      <xdr:spPr>
        <a:xfrm>
          <a:off x="4686300" y="15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23571</xdr:rowOff>
    </xdr:from>
    <xdr:to>
      <xdr:col>24</xdr:col>
      <xdr:colOff>152400</xdr:colOff>
      <xdr:row>90</xdr:row>
      <xdr:rowOff>23571</xdr:rowOff>
    </xdr:to>
    <xdr:cxnSp macro="">
      <xdr:nvCxnSpPr>
        <xdr:cNvPr id="242" name="直線コネクタ 241"/>
        <xdr:cNvCxnSpPr/>
      </xdr:nvCxnSpPr>
      <xdr:spPr>
        <a:xfrm>
          <a:off x="4546600" y="1545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76966</xdr:rowOff>
    </xdr:from>
    <xdr:to>
      <xdr:col>24</xdr:col>
      <xdr:colOff>63500</xdr:colOff>
      <xdr:row>97</xdr:row>
      <xdr:rowOff>84737</xdr:rowOff>
    </xdr:to>
    <xdr:cxnSp macro="">
      <xdr:nvCxnSpPr>
        <xdr:cNvPr id="243" name="直線コネクタ 242"/>
        <xdr:cNvCxnSpPr/>
      </xdr:nvCxnSpPr>
      <xdr:spPr>
        <a:xfrm>
          <a:off x="3797300" y="16707616"/>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1396</xdr:rowOff>
    </xdr:from>
    <xdr:ext cx="534377" cy="259045"/>
    <xdr:sp macro="" textlink="">
      <xdr:nvSpPr>
        <xdr:cNvPr id="244" name="衛生費平均値テキスト"/>
        <xdr:cNvSpPr txBox="1"/>
      </xdr:nvSpPr>
      <xdr:spPr>
        <a:xfrm>
          <a:off x="4686300" y="1628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149969</xdr:rowOff>
    </xdr:from>
    <xdr:to>
      <xdr:col>24</xdr:col>
      <xdr:colOff>114300</xdr:colOff>
      <xdr:row>96</xdr:row>
      <xdr:rowOff>80119</xdr:rowOff>
    </xdr:to>
    <xdr:sp macro="" textlink="">
      <xdr:nvSpPr>
        <xdr:cNvPr id="245" name="フローチャート: 判断 244"/>
        <xdr:cNvSpPr/>
      </xdr:nvSpPr>
      <xdr:spPr>
        <a:xfrm>
          <a:off x="4584700" y="16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76966</xdr:rowOff>
    </xdr:from>
    <xdr:to>
      <xdr:col>19</xdr:col>
      <xdr:colOff>177800</xdr:colOff>
      <xdr:row>97</xdr:row>
      <xdr:rowOff>157987</xdr:rowOff>
    </xdr:to>
    <xdr:cxnSp macro="">
      <xdr:nvCxnSpPr>
        <xdr:cNvPr id="246" name="直線コネクタ 245"/>
        <xdr:cNvCxnSpPr/>
      </xdr:nvCxnSpPr>
      <xdr:spPr>
        <a:xfrm flipV="1">
          <a:off x="2908300" y="16707616"/>
          <a:ext cx="889000" cy="8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54446</xdr:rowOff>
    </xdr:from>
    <xdr:to>
      <xdr:col>20</xdr:col>
      <xdr:colOff>38100</xdr:colOff>
      <xdr:row>96</xdr:row>
      <xdr:rowOff>156046</xdr:rowOff>
    </xdr:to>
    <xdr:sp macro="" textlink="">
      <xdr:nvSpPr>
        <xdr:cNvPr id="247" name="フローチャート: 判断 246"/>
        <xdr:cNvSpPr/>
      </xdr:nvSpPr>
      <xdr:spPr>
        <a:xfrm>
          <a:off x="3746500" y="165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1123</xdr:rowOff>
    </xdr:from>
    <xdr:ext cx="534377" cy="259045"/>
    <xdr:sp macro="" textlink="">
      <xdr:nvSpPr>
        <xdr:cNvPr id="248" name="テキスト ボックス 247"/>
        <xdr:cNvSpPr txBox="1"/>
      </xdr:nvSpPr>
      <xdr:spPr>
        <a:xfrm>
          <a:off x="3530111" y="16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157987</xdr:rowOff>
    </xdr:from>
    <xdr:to>
      <xdr:col>15</xdr:col>
      <xdr:colOff>50800</xdr:colOff>
      <xdr:row>98</xdr:row>
      <xdr:rowOff>23800</xdr:rowOff>
    </xdr:to>
    <xdr:cxnSp macro="">
      <xdr:nvCxnSpPr>
        <xdr:cNvPr id="249" name="直線コネクタ 248"/>
        <xdr:cNvCxnSpPr/>
      </xdr:nvCxnSpPr>
      <xdr:spPr>
        <a:xfrm flipV="1">
          <a:off x="2019300" y="16788637"/>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85079</xdr:rowOff>
    </xdr:from>
    <xdr:to>
      <xdr:col>15</xdr:col>
      <xdr:colOff>101600</xdr:colOff>
      <xdr:row>97</xdr:row>
      <xdr:rowOff>15229</xdr:rowOff>
    </xdr:to>
    <xdr:sp macro="" textlink="">
      <xdr:nvSpPr>
        <xdr:cNvPr id="250" name="フローチャート: 判断 249"/>
        <xdr:cNvSpPr/>
      </xdr:nvSpPr>
      <xdr:spPr>
        <a:xfrm>
          <a:off x="28575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31756</xdr:rowOff>
    </xdr:from>
    <xdr:ext cx="534377" cy="259045"/>
    <xdr:sp macro="" textlink="">
      <xdr:nvSpPr>
        <xdr:cNvPr id="251" name="テキスト ボックス 250"/>
        <xdr:cNvSpPr txBox="1"/>
      </xdr:nvSpPr>
      <xdr:spPr>
        <a:xfrm>
          <a:off x="2641111" y="163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23800</xdr:rowOff>
    </xdr:from>
    <xdr:to>
      <xdr:col>10</xdr:col>
      <xdr:colOff>114300</xdr:colOff>
      <xdr:row>98</xdr:row>
      <xdr:rowOff>28829</xdr:rowOff>
    </xdr:to>
    <xdr:cxnSp macro="">
      <xdr:nvCxnSpPr>
        <xdr:cNvPr id="252" name="直線コネクタ 251"/>
        <xdr:cNvCxnSpPr/>
      </xdr:nvCxnSpPr>
      <xdr:spPr>
        <a:xfrm flipV="1">
          <a:off x="1130300" y="168259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117670</xdr:rowOff>
    </xdr:from>
    <xdr:to>
      <xdr:col>10</xdr:col>
      <xdr:colOff>165100</xdr:colOff>
      <xdr:row>97</xdr:row>
      <xdr:rowOff>47820</xdr:rowOff>
    </xdr:to>
    <xdr:sp macro="" textlink="">
      <xdr:nvSpPr>
        <xdr:cNvPr id="253" name="フローチャート: 判断 252"/>
        <xdr:cNvSpPr/>
      </xdr:nvSpPr>
      <xdr:spPr>
        <a:xfrm>
          <a:off x="1968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64347</xdr:rowOff>
    </xdr:from>
    <xdr:ext cx="534377" cy="259045"/>
    <xdr:sp macro="" textlink="">
      <xdr:nvSpPr>
        <xdr:cNvPr id="254" name="テキスト ボックス 253"/>
        <xdr:cNvSpPr txBox="1"/>
      </xdr:nvSpPr>
      <xdr:spPr>
        <a:xfrm>
          <a:off x="1752111" y="163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146638</xdr:rowOff>
    </xdr:from>
    <xdr:to>
      <xdr:col>6</xdr:col>
      <xdr:colOff>38100</xdr:colOff>
      <xdr:row>97</xdr:row>
      <xdr:rowOff>76788</xdr:rowOff>
    </xdr:to>
    <xdr:sp macro="" textlink="">
      <xdr:nvSpPr>
        <xdr:cNvPr id="255" name="フローチャート: 判断 254"/>
        <xdr:cNvSpPr/>
      </xdr:nvSpPr>
      <xdr:spPr>
        <a:xfrm>
          <a:off x="1079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93315</xdr:rowOff>
    </xdr:from>
    <xdr:ext cx="534377" cy="259045"/>
    <xdr:sp macro="" textlink="">
      <xdr:nvSpPr>
        <xdr:cNvPr id="256" name="テキスト ボックス 255"/>
        <xdr:cNvSpPr txBox="1"/>
      </xdr:nvSpPr>
      <xdr:spPr>
        <a:xfrm>
          <a:off x="863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33937</xdr:rowOff>
    </xdr:from>
    <xdr:to>
      <xdr:col>24</xdr:col>
      <xdr:colOff>114300</xdr:colOff>
      <xdr:row>97</xdr:row>
      <xdr:rowOff>135537</xdr:rowOff>
    </xdr:to>
    <xdr:sp macro="" textlink="">
      <xdr:nvSpPr>
        <xdr:cNvPr id="262" name="楕円 261"/>
        <xdr:cNvSpPr/>
      </xdr:nvSpPr>
      <xdr:spPr>
        <a:xfrm>
          <a:off x="45847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120314</xdr:rowOff>
    </xdr:from>
    <xdr:ext cx="534377" cy="259045"/>
    <xdr:sp macro="" textlink="">
      <xdr:nvSpPr>
        <xdr:cNvPr id="263" name="衛生費該当値テキスト"/>
        <xdr:cNvSpPr txBox="1"/>
      </xdr:nvSpPr>
      <xdr:spPr>
        <a:xfrm>
          <a:off x="4686300" y="165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26166</xdr:rowOff>
    </xdr:from>
    <xdr:to>
      <xdr:col>20</xdr:col>
      <xdr:colOff>38100</xdr:colOff>
      <xdr:row>97</xdr:row>
      <xdr:rowOff>127766</xdr:rowOff>
    </xdr:to>
    <xdr:sp macro="" textlink="">
      <xdr:nvSpPr>
        <xdr:cNvPr id="264" name="楕円 263"/>
        <xdr:cNvSpPr/>
      </xdr:nvSpPr>
      <xdr:spPr>
        <a:xfrm>
          <a:off x="3746500" y="166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118893</xdr:rowOff>
    </xdr:from>
    <xdr:ext cx="534377" cy="259045"/>
    <xdr:sp macro="" textlink="">
      <xdr:nvSpPr>
        <xdr:cNvPr id="265" name="テキスト ボックス 264"/>
        <xdr:cNvSpPr txBox="1"/>
      </xdr:nvSpPr>
      <xdr:spPr>
        <a:xfrm>
          <a:off x="3530111" y="167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107187</xdr:rowOff>
    </xdr:from>
    <xdr:to>
      <xdr:col>15</xdr:col>
      <xdr:colOff>101600</xdr:colOff>
      <xdr:row>98</xdr:row>
      <xdr:rowOff>37337</xdr:rowOff>
    </xdr:to>
    <xdr:sp macro="" textlink="">
      <xdr:nvSpPr>
        <xdr:cNvPr id="266" name="楕円 265"/>
        <xdr:cNvSpPr/>
      </xdr:nvSpPr>
      <xdr:spPr>
        <a:xfrm>
          <a:off x="2857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28464</xdr:rowOff>
    </xdr:from>
    <xdr:ext cx="534377" cy="259045"/>
    <xdr:sp macro="" textlink="">
      <xdr:nvSpPr>
        <xdr:cNvPr id="267" name="テキスト ボックス 266"/>
        <xdr:cNvSpPr txBox="1"/>
      </xdr:nvSpPr>
      <xdr:spPr>
        <a:xfrm>
          <a:off x="2641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144450</xdr:rowOff>
    </xdr:from>
    <xdr:to>
      <xdr:col>10</xdr:col>
      <xdr:colOff>165100</xdr:colOff>
      <xdr:row>98</xdr:row>
      <xdr:rowOff>74600</xdr:rowOff>
    </xdr:to>
    <xdr:sp macro="" textlink="">
      <xdr:nvSpPr>
        <xdr:cNvPr id="268" name="楕円 267"/>
        <xdr:cNvSpPr/>
      </xdr:nvSpPr>
      <xdr:spPr>
        <a:xfrm>
          <a:off x="1968500" y="167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65727</xdr:rowOff>
    </xdr:from>
    <xdr:ext cx="534377" cy="259045"/>
    <xdr:sp macro="" textlink="">
      <xdr:nvSpPr>
        <xdr:cNvPr id="269" name="テキスト ボックス 268"/>
        <xdr:cNvSpPr txBox="1"/>
      </xdr:nvSpPr>
      <xdr:spPr>
        <a:xfrm>
          <a:off x="1752111" y="168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149479</xdr:rowOff>
    </xdr:from>
    <xdr:to>
      <xdr:col>6</xdr:col>
      <xdr:colOff>38100</xdr:colOff>
      <xdr:row>98</xdr:row>
      <xdr:rowOff>79629</xdr:rowOff>
    </xdr:to>
    <xdr:sp macro="" textlink="">
      <xdr:nvSpPr>
        <xdr:cNvPr id="270" name="楕円 269"/>
        <xdr:cNvSpPr/>
      </xdr:nvSpPr>
      <xdr:spPr>
        <a:xfrm>
          <a:off x="1079500" y="167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70756</xdr:rowOff>
    </xdr:from>
    <xdr:ext cx="534377" cy="259045"/>
    <xdr:sp macro="" textlink="">
      <xdr:nvSpPr>
        <xdr:cNvPr id="271" name="テキスト ボックス 270"/>
        <xdr:cNvSpPr txBox="1"/>
      </xdr:nvSpPr>
      <xdr:spPr>
        <a:xfrm>
          <a:off x="863111" y="168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5" name="直線コネクタ 294"/>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6"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7" name="直線コネクタ 296"/>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8"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9" name="直線コネクタ 298"/>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38</xdr:row>
      <xdr:rowOff>91694</xdr:rowOff>
    </xdr:to>
    <xdr:cxnSp macro="">
      <xdr:nvCxnSpPr>
        <xdr:cNvPr id="300" name="直線コネクタ 299"/>
        <xdr:cNvCxnSpPr/>
      </xdr:nvCxnSpPr>
      <xdr:spPr>
        <a:xfrm flipV="1">
          <a:off x="9639300" y="658241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301" name="労働費平均値テキスト"/>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2" name="フローチャート: 判断 301"/>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69596</xdr:rowOff>
    </xdr:from>
    <xdr:to>
      <xdr:col>50</xdr:col>
      <xdr:colOff>114300</xdr:colOff>
      <xdr:row>38</xdr:row>
      <xdr:rowOff>91694</xdr:rowOff>
    </xdr:to>
    <xdr:cxnSp macro="">
      <xdr:nvCxnSpPr>
        <xdr:cNvPr id="303" name="直線コネクタ 302"/>
        <xdr:cNvCxnSpPr/>
      </xdr:nvCxnSpPr>
      <xdr:spPr>
        <a:xfrm>
          <a:off x="8750300" y="658469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4" name="フローチャート: 判断 303"/>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5" name="テキスト ボックス 304"/>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18542</xdr:rowOff>
    </xdr:from>
    <xdr:to>
      <xdr:col>45</xdr:col>
      <xdr:colOff>177800</xdr:colOff>
      <xdr:row>38</xdr:row>
      <xdr:rowOff>69596</xdr:rowOff>
    </xdr:to>
    <xdr:cxnSp macro="">
      <xdr:nvCxnSpPr>
        <xdr:cNvPr id="306" name="直線コネクタ 305"/>
        <xdr:cNvCxnSpPr/>
      </xdr:nvCxnSpPr>
      <xdr:spPr>
        <a:xfrm>
          <a:off x="7861300" y="6533642"/>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7" name="フローチャート: 判断 306"/>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8" name="テキスト ボックス 307"/>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xdr:rowOff>
    </xdr:from>
    <xdr:to>
      <xdr:col>41</xdr:col>
      <xdr:colOff>50800</xdr:colOff>
      <xdr:row>38</xdr:row>
      <xdr:rowOff>18542</xdr:rowOff>
    </xdr:to>
    <xdr:cxnSp macro="">
      <xdr:nvCxnSpPr>
        <xdr:cNvPr id="309" name="直線コネクタ 308"/>
        <xdr:cNvCxnSpPr/>
      </xdr:nvCxnSpPr>
      <xdr:spPr>
        <a:xfrm>
          <a:off x="6972300" y="65176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10" name="フローチャート: 判断 309"/>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11" name="テキスト ボックス 310"/>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2" name="フローチャート: 判断 311"/>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3" name="テキスト ボックス 312"/>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xdr:rowOff>
    </xdr:from>
    <xdr:to>
      <xdr:col>55</xdr:col>
      <xdr:colOff>50800</xdr:colOff>
      <xdr:row>38</xdr:row>
      <xdr:rowOff>118110</xdr:rowOff>
    </xdr:to>
    <xdr:sp macro="" textlink="">
      <xdr:nvSpPr>
        <xdr:cNvPr id="319" name="楕円 318"/>
        <xdr:cNvSpPr/>
      </xdr:nvSpPr>
      <xdr:spPr>
        <a:xfrm>
          <a:off x="10426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166387</xdr:rowOff>
    </xdr:from>
    <xdr:ext cx="378565" cy="259045"/>
    <xdr:sp macro="" textlink="">
      <xdr:nvSpPr>
        <xdr:cNvPr id="320" name="労働費該当値テキスト"/>
        <xdr:cNvSpPr txBox="1"/>
      </xdr:nvSpPr>
      <xdr:spPr>
        <a:xfrm>
          <a:off x="10528300"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21" name="楕円 320"/>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22" name="テキスト ボックス 321"/>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18796</xdr:rowOff>
    </xdr:from>
    <xdr:to>
      <xdr:col>46</xdr:col>
      <xdr:colOff>38100</xdr:colOff>
      <xdr:row>38</xdr:row>
      <xdr:rowOff>120396</xdr:rowOff>
    </xdr:to>
    <xdr:sp macro="" textlink="">
      <xdr:nvSpPr>
        <xdr:cNvPr id="323" name="楕円 322"/>
        <xdr:cNvSpPr/>
      </xdr:nvSpPr>
      <xdr:spPr>
        <a:xfrm>
          <a:off x="8699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111523</xdr:rowOff>
    </xdr:from>
    <xdr:ext cx="378565" cy="259045"/>
    <xdr:sp macro="" textlink="">
      <xdr:nvSpPr>
        <xdr:cNvPr id="324" name="テキスト ボックス 323"/>
        <xdr:cNvSpPr txBox="1"/>
      </xdr:nvSpPr>
      <xdr:spPr>
        <a:xfrm>
          <a:off x="8561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25" name="楕円 324"/>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60469</xdr:rowOff>
    </xdr:from>
    <xdr:ext cx="378565" cy="259045"/>
    <xdr:sp macro="" textlink="">
      <xdr:nvSpPr>
        <xdr:cNvPr id="326" name="テキスト ボックス 325"/>
        <xdr:cNvSpPr txBox="1"/>
      </xdr:nvSpPr>
      <xdr:spPr>
        <a:xfrm>
          <a:off x="7672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123190</xdr:rowOff>
    </xdr:from>
    <xdr:to>
      <xdr:col>36</xdr:col>
      <xdr:colOff>165100</xdr:colOff>
      <xdr:row>38</xdr:row>
      <xdr:rowOff>53340</xdr:rowOff>
    </xdr:to>
    <xdr:sp macro="" textlink="">
      <xdr:nvSpPr>
        <xdr:cNvPr id="327" name="楕円 326"/>
        <xdr:cNvSpPr/>
      </xdr:nvSpPr>
      <xdr:spPr>
        <a:xfrm>
          <a:off x="6921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44467</xdr:rowOff>
    </xdr:from>
    <xdr:ext cx="378565" cy="259045"/>
    <xdr:sp macro="" textlink="">
      <xdr:nvSpPr>
        <xdr:cNvPr id="328" name="テキスト ボックス 327"/>
        <xdr:cNvSpPr txBox="1"/>
      </xdr:nvSpPr>
      <xdr:spPr>
        <a:xfrm>
          <a:off x="6783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2" name="テキスト ボックス 34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4" name="テキスト ボックス 34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6" name="テキスト ボックス 34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8" name="テキスト ボックス 347"/>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50" name="テキスト ボックス 34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4" name="直線コネクタ 353"/>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5"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6" name="直線コネクタ 355"/>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7"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8" name="直線コネクタ 357"/>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112105</xdr:rowOff>
    </xdr:from>
    <xdr:to>
      <xdr:col>55</xdr:col>
      <xdr:colOff>0</xdr:colOff>
      <xdr:row>58</xdr:row>
      <xdr:rowOff>113085</xdr:rowOff>
    </xdr:to>
    <xdr:cxnSp macro="">
      <xdr:nvCxnSpPr>
        <xdr:cNvPr id="359" name="直線コネクタ 358"/>
        <xdr:cNvCxnSpPr/>
      </xdr:nvCxnSpPr>
      <xdr:spPr>
        <a:xfrm>
          <a:off x="9639300" y="1005620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60" name="農林水産業費平均値テキスト"/>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61" name="フローチャート: 判断 360"/>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112105</xdr:rowOff>
    </xdr:from>
    <xdr:to>
      <xdr:col>50</xdr:col>
      <xdr:colOff>114300</xdr:colOff>
      <xdr:row>58</xdr:row>
      <xdr:rowOff>119942</xdr:rowOff>
    </xdr:to>
    <xdr:cxnSp macro="">
      <xdr:nvCxnSpPr>
        <xdr:cNvPr id="362" name="直線コネクタ 361"/>
        <xdr:cNvCxnSpPr/>
      </xdr:nvCxnSpPr>
      <xdr:spPr>
        <a:xfrm flipV="1">
          <a:off x="8750300" y="1005620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3" name="フローチャート: 判断 362"/>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4" name="テキスト ボックス 363"/>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83040</xdr:rowOff>
    </xdr:from>
    <xdr:to>
      <xdr:col>45</xdr:col>
      <xdr:colOff>177800</xdr:colOff>
      <xdr:row>58</xdr:row>
      <xdr:rowOff>119942</xdr:rowOff>
    </xdr:to>
    <xdr:cxnSp macro="">
      <xdr:nvCxnSpPr>
        <xdr:cNvPr id="365" name="直線コネクタ 364"/>
        <xdr:cNvCxnSpPr/>
      </xdr:nvCxnSpPr>
      <xdr:spPr>
        <a:xfrm>
          <a:off x="7861300" y="10027140"/>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6" name="フローチャート: 判断 365"/>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7" name="テキスト ボックス 366"/>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83040</xdr:rowOff>
    </xdr:from>
    <xdr:to>
      <xdr:col>41</xdr:col>
      <xdr:colOff>50800</xdr:colOff>
      <xdr:row>58</xdr:row>
      <xdr:rowOff>87612</xdr:rowOff>
    </xdr:to>
    <xdr:cxnSp macro="">
      <xdr:nvCxnSpPr>
        <xdr:cNvPr id="368" name="直線コネクタ 367"/>
        <xdr:cNvCxnSpPr/>
      </xdr:nvCxnSpPr>
      <xdr:spPr>
        <a:xfrm flipV="1">
          <a:off x="6972300" y="10027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9" name="フローチャート: 判断 368"/>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70" name="テキスト ボックス 369"/>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71" name="フローチャート: 判断 370"/>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2" name="テキスト ボックス 371"/>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62285</xdr:rowOff>
    </xdr:from>
    <xdr:to>
      <xdr:col>55</xdr:col>
      <xdr:colOff>50800</xdr:colOff>
      <xdr:row>58</xdr:row>
      <xdr:rowOff>163885</xdr:rowOff>
    </xdr:to>
    <xdr:sp macro="" textlink="">
      <xdr:nvSpPr>
        <xdr:cNvPr id="378" name="楕円 377"/>
        <xdr:cNvSpPr/>
      </xdr:nvSpPr>
      <xdr:spPr>
        <a:xfrm>
          <a:off x="10426700" y="100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40712</xdr:rowOff>
    </xdr:from>
    <xdr:ext cx="378565" cy="259045"/>
    <xdr:sp macro="" textlink="">
      <xdr:nvSpPr>
        <xdr:cNvPr id="379" name="農林水産業費該当値テキスト"/>
        <xdr:cNvSpPr txBox="1"/>
      </xdr:nvSpPr>
      <xdr:spPr>
        <a:xfrm>
          <a:off x="10528300" y="998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61305</xdr:rowOff>
    </xdr:from>
    <xdr:to>
      <xdr:col>50</xdr:col>
      <xdr:colOff>165100</xdr:colOff>
      <xdr:row>58</xdr:row>
      <xdr:rowOff>162905</xdr:rowOff>
    </xdr:to>
    <xdr:sp macro="" textlink="">
      <xdr:nvSpPr>
        <xdr:cNvPr id="380" name="楕円 379"/>
        <xdr:cNvSpPr/>
      </xdr:nvSpPr>
      <xdr:spPr>
        <a:xfrm>
          <a:off x="9588500" y="100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154032</xdr:rowOff>
    </xdr:from>
    <xdr:ext cx="378565" cy="259045"/>
    <xdr:sp macro="" textlink="">
      <xdr:nvSpPr>
        <xdr:cNvPr id="381" name="テキスト ボックス 380"/>
        <xdr:cNvSpPr txBox="1"/>
      </xdr:nvSpPr>
      <xdr:spPr>
        <a:xfrm>
          <a:off x="9450017" y="1009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69142</xdr:rowOff>
    </xdr:from>
    <xdr:to>
      <xdr:col>46</xdr:col>
      <xdr:colOff>38100</xdr:colOff>
      <xdr:row>58</xdr:row>
      <xdr:rowOff>170742</xdr:rowOff>
    </xdr:to>
    <xdr:sp macro="" textlink="">
      <xdr:nvSpPr>
        <xdr:cNvPr id="382" name="楕円 381"/>
        <xdr:cNvSpPr/>
      </xdr:nvSpPr>
      <xdr:spPr>
        <a:xfrm>
          <a:off x="86995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161869</xdr:rowOff>
    </xdr:from>
    <xdr:ext cx="378565" cy="259045"/>
    <xdr:sp macro="" textlink="">
      <xdr:nvSpPr>
        <xdr:cNvPr id="383" name="テキスト ボックス 382"/>
        <xdr:cNvSpPr txBox="1"/>
      </xdr:nvSpPr>
      <xdr:spPr>
        <a:xfrm>
          <a:off x="8561017" y="1010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32240</xdr:rowOff>
    </xdr:from>
    <xdr:to>
      <xdr:col>41</xdr:col>
      <xdr:colOff>101600</xdr:colOff>
      <xdr:row>58</xdr:row>
      <xdr:rowOff>133840</xdr:rowOff>
    </xdr:to>
    <xdr:sp macro="" textlink="">
      <xdr:nvSpPr>
        <xdr:cNvPr id="384" name="楕円 383"/>
        <xdr:cNvSpPr/>
      </xdr:nvSpPr>
      <xdr:spPr>
        <a:xfrm>
          <a:off x="7810500" y="99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124967</xdr:rowOff>
    </xdr:from>
    <xdr:ext cx="469744" cy="259045"/>
    <xdr:sp macro="" textlink="">
      <xdr:nvSpPr>
        <xdr:cNvPr id="385" name="テキスト ボックス 384"/>
        <xdr:cNvSpPr txBox="1"/>
      </xdr:nvSpPr>
      <xdr:spPr>
        <a:xfrm>
          <a:off x="7626428" y="100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36812</xdr:rowOff>
    </xdr:from>
    <xdr:to>
      <xdr:col>36</xdr:col>
      <xdr:colOff>165100</xdr:colOff>
      <xdr:row>58</xdr:row>
      <xdr:rowOff>138412</xdr:rowOff>
    </xdr:to>
    <xdr:sp macro="" textlink="">
      <xdr:nvSpPr>
        <xdr:cNvPr id="386" name="楕円 385"/>
        <xdr:cNvSpPr/>
      </xdr:nvSpPr>
      <xdr:spPr>
        <a:xfrm>
          <a:off x="6921500" y="9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129539</xdr:rowOff>
    </xdr:from>
    <xdr:ext cx="469744" cy="259045"/>
    <xdr:sp macro="" textlink="">
      <xdr:nvSpPr>
        <xdr:cNvPr id="387" name="テキスト ボックス 386"/>
        <xdr:cNvSpPr txBox="1"/>
      </xdr:nvSpPr>
      <xdr:spPr>
        <a:xfrm>
          <a:off x="6737428" y="100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7" name="テキスト ボックス 40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11" name="直線コネクタ 410"/>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2"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3" name="直線コネクタ 412"/>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4"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5" name="直線コネクタ 414"/>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158567</xdr:rowOff>
    </xdr:from>
    <xdr:to>
      <xdr:col>55</xdr:col>
      <xdr:colOff>0</xdr:colOff>
      <xdr:row>78</xdr:row>
      <xdr:rowOff>85026</xdr:rowOff>
    </xdr:to>
    <xdr:cxnSp macro="">
      <xdr:nvCxnSpPr>
        <xdr:cNvPr id="416" name="直線コネクタ 415"/>
        <xdr:cNvCxnSpPr/>
      </xdr:nvCxnSpPr>
      <xdr:spPr>
        <a:xfrm flipV="1">
          <a:off x="9639300" y="13360217"/>
          <a:ext cx="8382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7"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8" name="フローチャート: 判断 417"/>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85026</xdr:rowOff>
    </xdr:from>
    <xdr:to>
      <xdr:col>50</xdr:col>
      <xdr:colOff>114300</xdr:colOff>
      <xdr:row>78</xdr:row>
      <xdr:rowOff>117746</xdr:rowOff>
    </xdr:to>
    <xdr:cxnSp macro="">
      <xdr:nvCxnSpPr>
        <xdr:cNvPr id="419" name="直線コネクタ 418"/>
        <xdr:cNvCxnSpPr/>
      </xdr:nvCxnSpPr>
      <xdr:spPr>
        <a:xfrm flipV="1">
          <a:off x="8750300" y="13458126"/>
          <a:ext cx="889000" cy="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20" name="フローチャート: 判断 419"/>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21" name="テキスト ボックス 420"/>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117746</xdr:rowOff>
    </xdr:from>
    <xdr:to>
      <xdr:col>45</xdr:col>
      <xdr:colOff>177800</xdr:colOff>
      <xdr:row>78</xdr:row>
      <xdr:rowOff>124461</xdr:rowOff>
    </xdr:to>
    <xdr:cxnSp macro="">
      <xdr:nvCxnSpPr>
        <xdr:cNvPr id="422" name="直線コネクタ 421"/>
        <xdr:cNvCxnSpPr/>
      </xdr:nvCxnSpPr>
      <xdr:spPr>
        <a:xfrm flipV="1">
          <a:off x="7861300" y="13490846"/>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3" name="フローチャート: 判断 422"/>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4" name="テキスト ボックス 423"/>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120955</xdr:rowOff>
    </xdr:from>
    <xdr:to>
      <xdr:col>41</xdr:col>
      <xdr:colOff>50800</xdr:colOff>
      <xdr:row>78</xdr:row>
      <xdr:rowOff>124461</xdr:rowOff>
    </xdr:to>
    <xdr:cxnSp macro="">
      <xdr:nvCxnSpPr>
        <xdr:cNvPr id="425" name="直線コネクタ 424"/>
        <xdr:cNvCxnSpPr/>
      </xdr:nvCxnSpPr>
      <xdr:spPr>
        <a:xfrm>
          <a:off x="6972300" y="1349405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6" name="フローチャート: 判断 425"/>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7" name="テキスト ボックス 426"/>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8" name="フローチャート: 判断 427"/>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9" name="テキスト ボックス 428"/>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107767</xdr:rowOff>
    </xdr:from>
    <xdr:to>
      <xdr:col>55</xdr:col>
      <xdr:colOff>50800</xdr:colOff>
      <xdr:row>78</xdr:row>
      <xdr:rowOff>37917</xdr:rowOff>
    </xdr:to>
    <xdr:sp macro="" textlink="">
      <xdr:nvSpPr>
        <xdr:cNvPr id="435" name="楕円 434"/>
        <xdr:cNvSpPr/>
      </xdr:nvSpPr>
      <xdr:spPr>
        <a:xfrm>
          <a:off x="10426700" y="133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86194</xdr:rowOff>
    </xdr:from>
    <xdr:ext cx="534377" cy="259045"/>
    <xdr:sp macro="" textlink="">
      <xdr:nvSpPr>
        <xdr:cNvPr id="436" name="商工費該当値テキスト"/>
        <xdr:cNvSpPr txBox="1"/>
      </xdr:nvSpPr>
      <xdr:spPr>
        <a:xfrm>
          <a:off x="10528300" y="132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34226</xdr:rowOff>
    </xdr:from>
    <xdr:to>
      <xdr:col>50</xdr:col>
      <xdr:colOff>165100</xdr:colOff>
      <xdr:row>78</xdr:row>
      <xdr:rowOff>135826</xdr:rowOff>
    </xdr:to>
    <xdr:sp macro="" textlink="">
      <xdr:nvSpPr>
        <xdr:cNvPr id="437" name="楕円 436"/>
        <xdr:cNvSpPr/>
      </xdr:nvSpPr>
      <xdr:spPr>
        <a:xfrm>
          <a:off x="9588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126953</xdr:rowOff>
    </xdr:from>
    <xdr:ext cx="534377" cy="259045"/>
    <xdr:sp macro="" textlink="">
      <xdr:nvSpPr>
        <xdr:cNvPr id="438" name="テキスト ボックス 437"/>
        <xdr:cNvSpPr txBox="1"/>
      </xdr:nvSpPr>
      <xdr:spPr>
        <a:xfrm>
          <a:off x="9372111" y="135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66946</xdr:rowOff>
    </xdr:from>
    <xdr:to>
      <xdr:col>46</xdr:col>
      <xdr:colOff>38100</xdr:colOff>
      <xdr:row>78</xdr:row>
      <xdr:rowOff>168546</xdr:rowOff>
    </xdr:to>
    <xdr:sp macro="" textlink="">
      <xdr:nvSpPr>
        <xdr:cNvPr id="439" name="楕円 438"/>
        <xdr:cNvSpPr/>
      </xdr:nvSpPr>
      <xdr:spPr>
        <a:xfrm>
          <a:off x="8699500" y="13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159673</xdr:rowOff>
    </xdr:from>
    <xdr:ext cx="534377" cy="259045"/>
    <xdr:sp macro="" textlink="">
      <xdr:nvSpPr>
        <xdr:cNvPr id="440" name="テキスト ボックス 439"/>
        <xdr:cNvSpPr txBox="1"/>
      </xdr:nvSpPr>
      <xdr:spPr>
        <a:xfrm>
          <a:off x="8483111" y="135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73661</xdr:rowOff>
    </xdr:from>
    <xdr:to>
      <xdr:col>41</xdr:col>
      <xdr:colOff>101600</xdr:colOff>
      <xdr:row>79</xdr:row>
      <xdr:rowOff>3811</xdr:rowOff>
    </xdr:to>
    <xdr:sp macro="" textlink="">
      <xdr:nvSpPr>
        <xdr:cNvPr id="441" name="楕円 440"/>
        <xdr:cNvSpPr/>
      </xdr:nvSpPr>
      <xdr:spPr>
        <a:xfrm>
          <a:off x="7810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166388</xdr:rowOff>
    </xdr:from>
    <xdr:ext cx="534377" cy="259045"/>
    <xdr:sp macro="" textlink="">
      <xdr:nvSpPr>
        <xdr:cNvPr id="442" name="テキスト ボックス 441"/>
        <xdr:cNvSpPr txBox="1"/>
      </xdr:nvSpPr>
      <xdr:spPr>
        <a:xfrm>
          <a:off x="7594111" y="1353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70155</xdr:rowOff>
    </xdr:from>
    <xdr:to>
      <xdr:col>36</xdr:col>
      <xdr:colOff>165100</xdr:colOff>
      <xdr:row>79</xdr:row>
      <xdr:rowOff>305</xdr:rowOff>
    </xdr:to>
    <xdr:sp macro="" textlink="">
      <xdr:nvSpPr>
        <xdr:cNvPr id="443" name="楕円 442"/>
        <xdr:cNvSpPr/>
      </xdr:nvSpPr>
      <xdr:spPr>
        <a:xfrm>
          <a:off x="6921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162882</xdr:rowOff>
    </xdr:from>
    <xdr:ext cx="534377" cy="259045"/>
    <xdr:sp macro="" textlink="">
      <xdr:nvSpPr>
        <xdr:cNvPr id="444" name="テキスト ボックス 443"/>
        <xdr:cNvSpPr txBox="1"/>
      </xdr:nvSpPr>
      <xdr:spPr>
        <a:xfrm>
          <a:off x="6705111" y="135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5" name="テキスト ボックス 45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7" name="テキスト ボックス 45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9" name="テキスト ボックス 45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1" name="テキスト ボックス 46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3" name="テキスト ボックス 46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5" name="テキスト ボックス 46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9" name="直線コネクタ 468"/>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70"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71" name="直線コネクタ 470"/>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2"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3" name="直線コネクタ 472"/>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166427</xdr:rowOff>
    </xdr:from>
    <xdr:to>
      <xdr:col>55</xdr:col>
      <xdr:colOff>0</xdr:colOff>
      <xdr:row>96</xdr:row>
      <xdr:rowOff>13760</xdr:rowOff>
    </xdr:to>
    <xdr:cxnSp macro="">
      <xdr:nvCxnSpPr>
        <xdr:cNvPr id="474" name="直線コネクタ 473"/>
        <xdr:cNvCxnSpPr/>
      </xdr:nvCxnSpPr>
      <xdr:spPr>
        <a:xfrm>
          <a:off x="9639300" y="16454177"/>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5"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6" name="フローチャート: 判断 475"/>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144768</xdr:rowOff>
    </xdr:from>
    <xdr:to>
      <xdr:col>50</xdr:col>
      <xdr:colOff>114300</xdr:colOff>
      <xdr:row>95</xdr:row>
      <xdr:rowOff>166427</xdr:rowOff>
    </xdr:to>
    <xdr:cxnSp macro="">
      <xdr:nvCxnSpPr>
        <xdr:cNvPr id="477" name="直線コネクタ 476"/>
        <xdr:cNvCxnSpPr/>
      </xdr:nvCxnSpPr>
      <xdr:spPr>
        <a:xfrm>
          <a:off x="8750300" y="16432518"/>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8" name="フローチャート: 判断 477"/>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9" name="テキスト ボックス 478"/>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144063</xdr:rowOff>
    </xdr:from>
    <xdr:to>
      <xdr:col>45</xdr:col>
      <xdr:colOff>177800</xdr:colOff>
      <xdr:row>95</xdr:row>
      <xdr:rowOff>144768</xdr:rowOff>
    </xdr:to>
    <xdr:cxnSp macro="">
      <xdr:nvCxnSpPr>
        <xdr:cNvPr id="480" name="直線コネクタ 479"/>
        <xdr:cNvCxnSpPr/>
      </xdr:nvCxnSpPr>
      <xdr:spPr>
        <a:xfrm>
          <a:off x="7861300" y="16260363"/>
          <a:ext cx="889000" cy="17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81" name="フローチャート: 判断 480"/>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2" name="テキスト ボックス 481"/>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144063</xdr:rowOff>
    </xdr:from>
    <xdr:to>
      <xdr:col>41</xdr:col>
      <xdr:colOff>50800</xdr:colOff>
      <xdr:row>95</xdr:row>
      <xdr:rowOff>114554</xdr:rowOff>
    </xdr:to>
    <xdr:cxnSp macro="">
      <xdr:nvCxnSpPr>
        <xdr:cNvPr id="483" name="直線コネクタ 482"/>
        <xdr:cNvCxnSpPr/>
      </xdr:nvCxnSpPr>
      <xdr:spPr>
        <a:xfrm flipV="1">
          <a:off x="6972300" y="16260363"/>
          <a:ext cx="889000" cy="14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4" name="フローチャート: 判断 483"/>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5" name="テキスト ボックス 484"/>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6" name="フローチャート: 判断 485"/>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7" name="テキスト ボックス 486"/>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134410</xdr:rowOff>
    </xdr:from>
    <xdr:to>
      <xdr:col>55</xdr:col>
      <xdr:colOff>50800</xdr:colOff>
      <xdr:row>96</xdr:row>
      <xdr:rowOff>64560</xdr:rowOff>
    </xdr:to>
    <xdr:sp macro="" textlink="">
      <xdr:nvSpPr>
        <xdr:cNvPr id="493" name="楕円 492"/>
        <xdr:cNvSpPr/>
      </xdr:nvSpPr>
      <xdr:spPr>
        <a:xfrm>
          <a:off x="10426700" y="164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112837</xdr:rowOff>
    </xdr:from>
    <xdr:ext cx="534377" cy="259045"/>
    <xdr:sp macro="" textlink="">
      <xdr:nvSpPr>
        <xdr:cNvPr id="494" name="土木費該当値テキスト"/>
        <xdr:cNvSpPr txBox="1"/>
      </xdr:nvSpPr>
      <xdr:spPr>
        <a:xfrm>
          <a:off x="10528300" y="164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115627</xdr:rowOff>
    </xdr:from>
    <xdr:to>
      <xdr:col>50</xdr:col>
      <xdr:colOff>165100</xdr:colOff>
      <xdr:row>96</xdr:row>
      <xdr:rowOff>45777</xdr:rowOff>
    </xdr:to>
    <xdr:sp macro="" textlink="">
      <xdr:nvSpPr>
        <xdr:cNvPr id="495" name="楕円 494"/>
        <xdr:cNvSpPr/>
      </xdr:nvSpPr>
      <xdr:spPr>
        <a:xfrm>
          <a:off x="9588500" y="164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36904</xdr:rowOff>
    </xdr:from>
    <xdr:ext cx="534377" cy="259045"/>
    <xdr:sp macro="" textlink="">
      <xdr:nvSpPr>
        <xdr:cNvPr id="496" name="テキスト ボックス 495"/>
        <xdr:cNvSpPr txBox="1"/>
      </xdr:nvSpPr>
      <xdr:spPr>
        <a:xfrm>
          <a:off x="9372111" y="164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93968</xdr:rowOff>
    </xdr:from>
    <xdr:to>
      <xdr:col>46</xdr:col>
      <xdr:colOff>38100</xdr:colOff>
      <xdr:row>96</xdr:row>
      <xdr:rowOff>24118</xdr:rowOff>
    </xdr:to>
    <xdr:sp macro="" textlink="">
      <xdr:nvSpPr>
        <xdr:cNvPr id="497" name="楕円 496"/>
        <xdr:cNvSpPr/>
      </xdr:nvSpPr>
      <xdr:spPr>
        <a:xfrm>
          <a:off x="8699500" y="163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15245</xdr:rowOff>
    </xdr:from>
    <xdr:ext cx="534377" cy="259045"/>
    <xdr:sp macro="" textlink="">
      <xdr:nvSpPr>
        <xdr:cNvPr id="498" name="テキスト ボックス 497"/>
        <xdr:cNvSpPr txBox="1"/>
      </xdr:nvSpPr>
      <xdr:spPr>
        <a:xfrm>
          <a:off x="8483111" y="164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93263</xdr:rowOff>
    </xdr:from>
    <xdr:to>
      <xdr:col>41</xdr:col>
      <xdr:colOff>101600</xdr:colOff>
      <xdr:row>95</xdr:row>
      <xdr:rowOff>23413</xdr:rowOff>
    </xdr:to>
    <xdr:sp macro="" textlink="">
      <xdr:nvSpPr>
        <xdr:cNvPr id="499" name="楕円 498"/>
        <xdr:cNvSpPr/>
      </xdr:nvSpPr>
      <xdr:spPr>
        <a:xfrm>
          <a:off x="7810500" y="162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14540</xdr:rowOff>
    </xdr:from>
    <xdr:ext cx="534377" cy="259045"/>
    <xdr:sp macro="" textlink="">
      <xdr:nvSpPr>
        <xdr:cNvPr id="500" name="テキスト ボックス 499"/>
        <xdr:cNvSpPr txBox="1"/>
      </xdr:nvSpPr>
      <xdr:spPr>
        <a:xfrm>
          <a:off x="7594111" y="163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63754</xdr:rowOff>
    </xdr:from>
    <xdr:to>
      <xdr:col>36</xdr:col>
      <xdr:colOff>165100</xdr:colOff>
      <xdr:row>95</xdr:row>
      <xdr:rowOff>165354</xdr:rowOff>
    </xdr:to>
    <xdr:sp macro="" textlink="">
      <xdr:nvSpPr>
        <xdr:cNvPr id="501" name="楕円 500"/>
        <xdr:cNvSpPr/>
      </xdr:nvSpPr>
      <xdr:spPr>
        <a:xfrm>
          <a:off x="6921500" y="163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156481</xdr:rowOff>
    </xdr:from>
    <xdr:ext cx="534377" cy="259045"/>
    <xdr:sp macro="" textlink="">
      <xdr:nvSpPr>
        <xdr:cNvPr id="502" name="テキスト ボックス 501"/>
        <xdr:cNvSpPr txBox="1"/>
      </xdr:nvSpPr>
      <xdr:spPr>
        <a:xfrm>
          <a:off x="6705111" y="164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4" name="直線コネクタ 51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5" name="テキスト ボックス 514"/>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6" name="直線コネクタ 51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7" name="テキスト ボックス 51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8" name="直線コネクタ 51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9" name="テキスト ボックス 51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20" name="直線コネクタ 51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1" name="テキスト ボックス 52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2" name="直線コネクタ 52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3" name="テキスト ボックス 52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4" name="直線コネクタ 52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5" name="テキスト ボックス 52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6" name="直線コネクタ 52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7" name="テキスト ボックス 526"/>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8" name="直線コネクタ 52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9" name="テキスト ボックス 52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3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31" name="直線コネクタ 530"/>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2"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3" name="直線コネクタ 532"/>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4"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5" name="直線コネクタ 534"/>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23543</xdr:rowOff>
    </xdr:from>
    <xdr:to>
      <xdr:col>85</xdr:col>
      <xdr:colOff>127000</xdr:colOff>
      <xdr:row>36</xdr:row>
      <xdr:rowOff>34830</xdr:rowOff>
    </xdr:to>
    <xdr:cxnSp macro="">
      <xdr:nvCxnSpPr>
        <xdr:cNvPr id="536" name="直線コネクタ 535"/>
        <xdr:cNvCxnSpPr/>
      </xdr:nvCxnSpPr>
      <xdr:spPr>
        <a:xfrm>
          <a:off x="15481300" y="6024293"/>
          <a:ext cx="838200" cy="18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7" name="消防費平均値テキスト"/>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8" name="フローチャート: 判断 537"/>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23543</xdr:rowOff>
    </xdr:from>
    <xdr:to>
      <xdr:col>81</xdr:col>
      <xdr:colOff>50800</xdr:colOff>
      <xdr:row>35</xdr:row>
      <xdr:rowOff>42831</xdr:rowOff>
    </xdr:to>
    <xdr:cxnSp macro="">
      <xdr:nvCxnSpPr>
        <xdr:cNvPr id="539" name="直線コネクタ 538"/>
        <xdr:cNvCxnSpPr/>
      </xdr:nvCxnSpPr>
      <xdr:spPr>
        <a:xfrm flipV="1">
          <a:off x="14592300" y="6024293"/>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40" name="フローチャート: 判断 539"/>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41" name="テキスト ボックス 540"/>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42831</xdr:rowOff>
    </xdr:from>
    <xdr:to>
      <xdr:col>76</xdr:col>
      <xdr:colOff>114300</xdr:colOff>
      <xdr:row>36</xdr:row>
      <xdr:rowOff>33401</xdr:rowOff>
    </xdr:to>
    <xdr:cxnSp macro="">
      <xdr:nvCxnSpPr>
        <xdr:cNvPr id="542" name="直線コネクタ 541"/>
        <xdr:cNvCxnSpPr/>
      </xdr:nvCxnSpPr>
      <xdr:spPr>
        <a:xfrm flipV="1">
          <a:off x="13703300" y="6043581"/>
          <a:ext cx="889000" cy="1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3" name="フローチャート: 判断 542"/>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4" name="テキスト ボックス 543"/>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6683</xdr:rowOff>
    </xdr:from>
    <xdr:to>
      <xdr:col>71</xdr:col>
      <xdr:colOff>177800</xdr:colOff>
      <xdr:row>36</xdr:row>
      <xdr:rowOff>33401</xdr:rowOff>
    </xdr:to>
    <xdr:cxnSp macro="">
      <xdr:nvCxnSpPr>
        <xdr:cNvPr id="545" name="直線コネクタ 544"/>
        <xdr:cNvCxnSpPr/>
      </xdr:nvCxnSpPr>
      <xdr:spPr>
        <a:xfrm>
          <a:off x="12814300" y="6178883"/>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6" name="フローチャート: 判断 545"/>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7" name="テキスト ボックス 546"/>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8" name="フローチャート: 判断 547"/>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9" name="テキスト ボックス 548"/>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50" name="テキスト ボックス 54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1" name="テキスト ボックス 55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2" name="テキスト ボックス 55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3" name="テキスト ボックス 55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4" name="テキスト ボックス 55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155480</xdr:rowOff>
    </xdr:from>
    <xdr:to>
      <xdr:col>85</xdr:col>
      <xdr:colOff>177800</xdr:colOff>
      <xdr:row>36</xdr:row>
      <xdr:rowOff>85630</xdr:rowOff>
    </xdr:to>
    <xdr:sp macro="" textlink="">
      <xdr:nvSpPr>
        <xdr:cNvPr id="555" name="楕円 554"/>
        <xdr:cNvSpPr/>
      </xdr:nvSpPr>
      <xdr:spPr>
        <a:xfrm>
          <a:off x="16268700" y="61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6907</xdr:rowOff>
    </xdr:from>
    <xdr:ext cx="534377" cy="259045"/>
    <xdr:sp macro="" textlink="">
      <xdr:nvSpPr>
        <xdr:cNvPr id="556" name="消防費該当値テキスト"/>
        <xdr:cNvSpPr txBox="1"/>
      </xdr:nvSpPr>
      <xdr:spPr>
        <a:xfrm>
          <a:off x="16370300" y="60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144193</xdr:rowOff>
    </xdr:from>
    <xdr:to>
      <xdr:col>81</xdr:col>
      <xdr:colOff>101600</xdr:colOff>
      <xdr:row>35</xdr:row>
      <xdr:rowOff>74343</xdr:rowOff>
    </xdr:to>
    <xdr:sp macro="" textlink="">
      <xdr:nvSpPr>
        <xdr:cNvPr id="557" name="楕円 556"/>
        <xdr:cNvSpPr/>
      </xdr:nvSpPr>
      <xdr:spPr>
        <a:xfrm>
          <a:off x="15430500" y="59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90870</xdr:rowOff>
    </xdr:from>
    <xdr:ext cx="534377" cy="259045"/>
    <xdr:sp macro="" textlink="">
      <xdr:nvSpPr>
        <xdr:cNvPr id="558" name="テキスト ボックス 557"/>
        <xdr:cNvSpPr txBox="1"/>
      </xdr:nvSpPr>
      <xdr:spPr>
        <a:xfrm>
          <a:off x="15214111" y="574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163481</xdr:rowOff>
    </xdr:from>
    <xdr:to>
      <xdr:col>76</xdr:col>
      <xdr:colOff>165100</xdr:colOff>
      <xdr:row>35</xdr:row>
      <xdr:rowOff>93631</xdr:rowOff>
    </xdr:to>
    <xdr:sp macro="" textlink="">
      <xdr:nvSpPr>
        <xdr:cNvPr id="559" name="楕円 558"/>
        <xdr:cNvSpPr/>
      </xdr:nvSpPr>
      <xdr:spPr>
        <a:xfrm>
          <a:off x="14541500" y="59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110158</xdr:rowOff>
    </xdr:from>
    <xdr:ext cx="534377" cy="259045"/>
    <xdr:sp macro="" textlink="">
      <xdr:nvSpPr>
        <xdr:cNvPr id="560" name="テキスト ボックス 559"/>
        <xdr:cNvSpPr txBox="1"/>
      </xdr:nvSpPr>
      <xdr:spPr>
        <a:xfrm>
          <a:off x="14325111" y="57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154051</xdr:rowOff>
    </xdr:from>
    <xdr:to>
      <xdr:col>72</xdr:col>
      <xdr:colOff>38100</xdr:colOff>
      <xdr:row>36</xdr:row>
      <xdr:rowOff>84201</xdr:rowOff>
    </xdr:to>
    <xdr:sp macro="" textlink="">
      <xdr:nvSpPr>
        <xdr:cNvPr id="561" name="楕円 560"/>
        <xdr:cNvSpPr/>
      </xdr:nvSpPr>
      <xdr:spPr>
        <a:xfrm>
          <a:off x="13652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100728</xdr:rowOff>
    </xdr:from>
    <xdr:ext cx="534377" cy="259045"/>
    <xdr:sp macro="" textlink="">
      <xdr:nvSpPr>
        <xdr:cNvPr id="562" name="テキスト ボックス 561"/>
        <xdr:cNvSpPr txBox="1"/>
      </xdr:nvSpPr>
      <xdr:spPr>
        <a:xfrm>
          <a:off x="13436111" y="59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127333</xdr:rowOff>
    </xdr:from>
    <xdr:to>
      <xdr:col>67</xdr:col>
      <xdr:colOff>101600</xdr:colOff>
      <xdr:row>36</xdr:row>
      <xdr:rowOff>57483</xdr:rowOff>
    </xdr:to>
    <xdr:sp macro="" textlink="">
      <xdr:nvSpPr>
        <xdr:cNvPr id="563" name="楕円 562"/>
        <xdr:cNvSpPr/>
      </xdr:nvSpPr>
      <xdr:spPr>
        <a:xfrm>
          <a:off x="12763500" y="61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74010</xdr:rowOff>
    </xdr:from>
    <xdr:ext cx="534377" cy="259045"/>
    <xdr:sp macro="" textlink="">
      <xdr:nvSpPr>
        <xdr:cNvPr id="564" name="テキスト ボックス 563"/>
        <xdr:cNvSpPr txBox="1"/>
      </xdr:nvSpPr>
      <xdr:spPr>
        <a:xfrm>
          <a:off x="12547111" y="59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5" name="正方形/長方形 56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6" name="正方形/長方形 56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7" name="正方形/長方形 56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8" name="正方形/長方形 56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9" name="正方形/長方形 56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70" name="正方形/長方形 56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1" name="正方形/長方形 57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2" name="正方形/長方形 57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3" name="テキスト ボックス 57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4" name="直線コネクタ 57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5" name="テキスト ボックス 57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6" name="直線コネクタ 57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7" name="テキスト ボックス 57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8" name="直線コネクタ 57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9" name="テキスト ボックス 57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80" name="直線コネクタ 57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81" name="テキスト ボックス 58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2" name="直線コネクタ 58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3" name="テキスト ボックス 58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7" name="直線コネクタ 586"/>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8"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9" name="直線コネクタ 588"/>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90"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91" name="直線コネクタ 590"/>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158354</xdr:rowOff>
    </xdr:from>
    <xdr:to>
      <xdr:col>85</xdr:col>
      <xdr:colOff>127000</xdr:colOff>
      <xdr:row>53</xdr:row>
      <xdr:rowOff>161646</xdr:rowOff>
    </xdr:to>
    <xdr:cxnSp macro="">
      <xdr:nvCxnSpPr>
        <xdr:cNvPr id="592" name="直線コネクタ 591"/>
        <xdr:cNvCxnSpPr/>
      </xdr:nvCxnSpPr>
      <xdr:spPr>
        <a:xfrm>
          <a:off x="15481300" y="924520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3" name="教育費平均値テキスト"/>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4" name="フローチャート: 判断 593"/>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140591</xdr:rowOff>
    </xdr:from>
    <xdr:to>
      <xdr:col>81</xdr:col>
      <xdr:colOff>50800</xdr:colOff>
      <xdr:row>53</xdr:row>
      <xdr:rowOff>158354</xdr:rowOff>
    </xdr:to>
    <xdr:cxnSp macro="">
      <xdr:nvCxnSpPr>
        <xdr:cNvPr id="595" name="直線コネクタ 594"/>
        <xdr:cNvCxnSpPr/>
      </xdr:nvCxnSpPr>
      <xdr:spPr>
        <a:xfrm>
          <a:off x="14592300" y="9227441"/>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6" name="フローチャート: 判断 595"/>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7" name="テキスト ボックス 596"/>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140591</xdr:rowOff>
    </xdr:from>
    <xdr:to>
      <xdr:col>76</xdr:col>
      <xdr:colOff>114300</xdr:colOff>
      <xdr:row>54</xdr:row>
      <xdr:rowOff>66182</xdr:rowOff>
    </xdr:to>
    <xdr:cxnSp macro="">
      <xdr:nvCxnSpPr>
        <xdr:cNvPr id="598" name="直線コネクタ 597"/>
        <xdr:cNvCxnSpPr/>
      </xdr:nvCxnSpPr>
      <xdr:spPr>
        <a:xfrm flipV="1">
          <a:off x="13703300" y="9227441"/>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9" name="フローチャート: 判断 598"/>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600" name="テキスト ボックス 599"/>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66182</xdr:rowOff>
    </xdr:from>
    <xdr:to>
      <xdr:col>71</xdr:col>
      <xdr:colOff>177800</xdr:colOff>
      <xdr:row>59</xdr:row>
      <xdr:rowOff>44100</xdr:rowOff>
    </xdr:to>
    <xdr:cxnSp macro="">
      <xdr:nvCxnSpPr>
        <xdr:cNvPr id="601" name="直線コネクタ 600"/>
        <xdr:cNvCxnSpPr/>
      </xdr:nvCxnSpPr>
      <xdr:spPr>
        <a:xfrm flipV="1">
          <a:off x="12814300" y="9324482"/>
          <a:ext cx="889000" cy="83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2" name="フローチャート: 判断 601"/>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75582</xdr:rowOff>
    </xdr:from>
    <xdr:ext cx="534377" cy="259045"/>
    <xdr:sp macro="" textlink="">
      <xdr:nvSpPr>
        <xdr:cNvPr id="603" name="テキスト ボックス 602"/>
        <xdr:cNvSpPr txBox="1"/>
      </xdr:nvSpPr>
      <xdr:spPr>
        <a:xfrm>
          <a:off x="13436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4" name="フローチャート: 判断 603"/>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5" name="テキスト ボックス 604"/>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110846</xdr:rowOff>
    </xdr:from>
    <xdr:to>
      <xdr:col>85</xdr:col>
      <xdr:colOff>177800</xdr:colOff>
      <xdr:row>54</xdr:row>
      <xdr:rowOff>40996</xdr:rowOff>
    </xdr:to>
    <xdr:sp macro="" textlink="">
      <xdr:nvSpPr>
        <xdr:cNvPr id="611" name="楕円 610"/>
        <xdr:cNvSpPr/>
      </xdr:nvSpPr>
      <xdr:spPr>
        <a:xfrm>
          <a:off x="16268700" y="91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25773</xdr:rowOff>
    </xdr:from>
    <xdr:ext cx="534377" cy="259045"/>
    <xdr:sp macro="" textlink="">
      <xdr:nvSpPr>
        <xdr:cNvPr id="612" name="教育費該当値テキスト"/>
        <xdr:cNvSpPr txBox="1"/>
      </xdr:nvSpPr>
      <xdr:spPr>
        <a:xfrm>
          <a:off x="16370300" y="91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107554</xdr:rowOff>
    </xdr:from>
    <xdr:to>
      <xdr:col>81</xdr:col>
      <xdr:colOff>101600</xdr:colOff>
      <xdr:row>54</xdr:row>
      <xdr:rowOff>37704</xdr:rowOff>
    </xdr:to>
    <xdr:sp macro="" textlink="">
      <xdr:nvSpPr>
        <xdr:cNvPr id="613" name="楕円 612"/>
        <xdr:cNvSpPr/>
      </xdr:nvSpPr>
      <xdr:spPr>
        <a:xfrm>
          <a:off x="15430500" y="91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28831</xdr:rowOff>
    </xdr:from>
    <xdr:ext cx="534377" cy="259045"/>
    <xdr:sp macro="" textlink="">
      <xdr:nvSpPr>
        <xdr:cNvPr id="614" name="テキスト ボックス 613"/>
        <xdr:cNvSpPr txBox="1"/>
      </xdr:nvSpPr>
      <xdr:spPr>
        <a:xfrm>
          <a:off x="15214111" y="92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89791</xdr:rowOff>
    </xdr:from>
    <xdr:to>
      <xdr:col>76</xdr:col>
      <xdr:colOff>165100</xdr:colOff>
      <xdr:row>54</xdr:row>
      <xdr:rowOff>19941</xdr:rowOff>
    </xdr:to>
    <xdr:sp macro="" textlink="">
      <xdr:nvSpPr>
        <xdr:cNvPr id="615" name="楕円 614"/>
        <xdr:cNvSpPr/>
      </xdr:nvSpPr>
      <xdr:spPr>
        <a:xfrm>
          <a:off x="14541500" y="91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11068</xdr:rowOff>
    </xdr:from>
    <xdr:ext cx="534377" cy="259045"/>
    <xdr:sp macro="" textlink="">
      <xdr:nvSpPr>
        <xdr:cNvPr id="616" name="テキスト ボックス 615"/>
        <xdr:cNvSpPr txBox="1"/>
      </xdr:nvSpPr>
      <xdr:spPr>
        <a:xfrm>
          <a:off x="14325111" y="92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15382</xdr:rowOff>
    </xdr:from>
    <xdr:to>
      <xdr:col>72</xdr:col>
      <xdr:colOff>38100</xdr:colOff>
      <xdr:row>54</xdr:row>
      <xdr:rowOff>116982</xdr:rowOff>
    </xdr:to>
    <xdr:sp macro="" textlink="">
      <xdr:nvSpPr>
        <xdr:cNvPr id="617" name="楕円 616"/>
        <xdr:cNvSpPr/>
      </xdr:nvSpPr>
      <xdr:spPr>
        <a:xfrm>
          <a:off x="13652500" y="92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108109</xdr:rowOff>
    </xdr:from>
    <xdr:ext cx="534377" cy="259045"/>
    <xdr:sp macro="" textlink="">
      <xdr:nvSpPr>
        <xdr:cNvPr id="618" name="テキスト ボックス 617"/>
        <xdr:cNvSpPr txBox="1"/>
      </xdr:nvSpPr>
      <xdr:spPr>
        <a:xfrm>
          <a:off x="13436111" y="93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164750</xdr:rowOff>
    </xdr:from>
    <xdr:to>
      <xdr:col>67</xdr:col>
      <xdr:colOff>101600</xdr:colOff>
      <xdr:row>59</xdr:row>
      <xdr:rowOff>94900</xdr:rowOff>
    </xdr:to>
    <xdr:sp macro="" textlink="">
      <xdr:nvSpPr>
        <xdr:cNvPr id="619" name="楕円 618"/>
        <xdr:cNvSpPr/>
      </xdr:nvSpPr>
      <xdr:spPr>
        <a:xfrm>
          <a:off x="12763500" y="101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86027</xdr:rowOff>
    </xdr:from>
    <xdr:ext cx="534377" cy="259045"/>
    <xdr:sp macro="" textlink="">
      <xdr:nvSpPr>
        <xdr:cNvPr id="620" name="テキスト ボックス 619"/>
        <xdr:cNvSpPr txBox="1"/>
      </xdr:nvSpPr>
      <xdr:spPr>
        <a:xfrm>
          <a:off x="12547111" y="102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140463</xdr:rowOff>
    </xdr:from>
    <xdr:to>
      <xdr:col>85</xdr:col>
      <xdr:colOff>127000</xdr:colOff>
      <xdr:row>79</xdr:row>
      <xdr:rowOff>22161</xdr:rowOff>
    </xdr:to>
    <xdr:cxnSp macro="">
      <xdr:nvCxnSpPr>
        <xdr:cNvPr id="649" name="直線コネクタ 648"/>
        <xdr:cNvCxnSpPr/>
      </xdr:nvCxnSpPr>
      <xdr:spPr>
        <a:xfrm flipV="1">
          <a:off x="15481300" y="13513563"/>
          <a:ext cx="838200" cy="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50" name="災害復旧費平均値テキスト"/>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22161</xdr:rowOff>
    </xdr:from>
    <xdr:to>
      <xdr:col>81</xdr:col>
      <xdr:colOff>50800</xdr:colOff>
      <xdr:row>79</xdr:row>
      <xdr:rowOff>44450</xdr:rowOff>
    </xdr:to>
    <xdr:cxnSp macro="">
      <xdr:nvCxnSpPr>
        <xdr:cNvPr id="652" name="直線コネクタ 651"/>
        <xdr:cNvCxnSpPr/>
      </xdr:nvCxnSpPr>
      <xdr:spPr>
        <a:xfrm flipV="1">
          <a:off x="14592300" y="1356671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4" name="テキスト ボックス 653"/>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5" name="直線コネクタ 65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8" name="直線コネクタ 65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89663</xdr:rowOff>
    </xdr:from>
    <xdr:to>
      <xdr:col>85</xdr:col>
      <xdr:colOff>177800</xdr:colOff>
      <xdr:row>79</xdr:row>
      <xdr:rowOff>19813</xdr:rowOff>
    </xdr:to>
    <xdr:sp macro="" textlink="">
      <xdr:nvSpPr>
        <xdr:cNvPr id="668" name="楕円 667"/>
        <xdr:cNvSpPr/>
      </xdr:nvSpPr>
      <xdr:spPr>
        <a:xfrm>
          <a:off x="162687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4590</xdr:rowOff>
    </xdr:from>
    <xdr:ext cx="378565" cy="259045"/>
    <xdr:sp macro="" textlink="">
      <xdr:nvSpPr>
        <xdr:cNvPr id="669" name="災害復旧費該当値テキスト"/>
        <xdr:cNvSpPr txBox="1"/>
      </xdr:nvSpPr>
      <xdr:spPr>
        <a:xfrm>
          <a:off x="16370300" y="1337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142811</xdr:rowOff>
    </xdr:from>
    <xdr:to>
      <xdr:col>81</xdr:col>
      <xdr:colOff>101600</xdr:colOff>
      <xdr:row>79</xdr:row>
      <xdr:rowOff>72961</xdr:rowOff>
    </xdr:to>
    <xdr:sp macro="" textlink="">
      <xdr:nvSpPr>
        <xdr:cNvPr id="670" name="楕円 669"/>
        <xdr:cNvSpPr/>
      </xdr:nvSpPr>
      <xdr:spPr>
        <a:xfrm>
          <a:off x="15430500" y="135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64088</xdr:rowOff>
    </xdr:from>
    <xdr:ext cx="378565" cy="259045"/>
    <xdr:sp macro="" textlink="">
      <xdr:nvSpPr>
        <xdr:cNvPr id="671" name="テキスト ボックス 670"/>
        <xdr:cNvSpPr txBox="1"/>
      </xdr:nvSpPr>
      <xdr:spPr>
        <a:xfrm>
          <a:off x="15292017" y="1360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2" name="楕円 67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3" name="テキスト ボックス 67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4" name="楕円 67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5" name="テキスト ボックス 67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6" name="楕円 67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7" name="テキスト ボックス 67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31507</xdr:rowOff>
    </xdr:from>
    <xdr:to>
      <xdr:col>85</xdr:col>
      <xdr:colOff>127000</xdr:colOff>
      <xdr:row>97</xdr:row>
      <xdr:rowOff>64948</xdr:rowOff>
    </xdr:to>
    <xdr:cxnSp macro="">
      <xdr:nvCxnSpPr>
        <xdr:cNvPr id="709" name="直線コネクタ 708"/>
        <xdr:cNvCxnSpPr/>
      </xdr:nvCxnSpPr>
      <xdr:spPr>
        <a:xfrm flipV="1">
          <a:off x="15481300" y="16662157"/>
          <a:ext cx="8382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64948</xdr:rowOff>
    </xdr:from>
    <xdr:to>
      <xdr:col>81</xdr:col>
      <xdr:colOff>50800</xdr:colOff>
      <xdr:row>97</xdr:row>
      <xdr:rowOff>109558</xdr:rowOff>
    </xdr:to>
    <xdr:cxnSp macro="">
      <xdr:nvCxnSpPr>
        <xdr:cNvPr id="712" name="直線コネクタ 711"/>
        <xdr:cNvCxnSpPr/>
      </xdr:nvCxnSpPr>
      <xdr:spPr>
        <a:xfrm flipV="1">
          <a:off x="14592300" y="16695598"/>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109558</xdr:rowOff>
    </xdr:from>
    <xdr:to>
      <xdr:col>76</xdr:col>
      <xdr:colOff>114300</xdr:colOff>
      <xdr:row>97</xdr:row>
      <xdr:rowOff>122816</xdr:rowOff>
    </xdr:to>
    <xdr:cxnSp macro="">
      <xdr:nvCxnSpPr>
        <xdr:cNvPr id="715" name="直線コネクタ 714"/>
        <xdr:cNvCxnSpPr/>
      </xdr:nvCxnSpPr>
      <xdr:spPr>
        <a:xfrm flipV="1">
          <a:off x="13703300" y="1674020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122816</xdr:rowOff>
    </xdr:from>
    <xdr:to>
      <xdr:col>71</xdr:col>
      <xdr:colOff>177800</xdr:colOff>
      <xdr:row>97</xdr:row>
      <xdr:rowOff>148224</xdr:rowOff>
    </xdr:to>
    <xdr:cxnSp macro="">
      <xdr:nvCxnSpPr>
        <xdr:cNvPr id="718" name="直線コネクタ 717"/>
        <xdr:cNvCxnSpPr/>
      </xdr:nvCxnSpPr>
      <xdr:spPr>
        <a:xfrm flipV="1">
          <a:off x="12814300" y="16753466"/>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152157</xdr:rowOff>
    </xdr:from>
    <xdr:to>
      <xdr:col>85</xdr:col>
      <xdr:colOff>177800</xdr:colOff>
      <xdr:row>97</xdr:row>
      <xdr:rowOff>82307</xdr:rowOff>
    </xdr:to>
    <xdr:sp macro="" textlink="">
      <xdr:nvSpPr>
        <xdr:cNvPr id="728" name="楕円 727"/>
        <xdr:cNvSpPr/>
      </xdr:nvSpPr>
      <xdr:spPr>
        <a:xfrm>
          <a:off x="16268700" y="16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130584</xdr:rowOff>
    </xdr:from>
    <xdr:ext cx="534377" cy="259045"/>
    <xdr:sp macro="" textlink="">
      <xdr:nvSpPr>
        <xdr:cNvPr id="729" name="公債費該当値テキスト"/>
        <xdr:cNvSpPr txBox="1"/>
      </xdr:nvSpPr>
      <xdr:spPr>
        <a:xfrm>
          <a:off x="16370300" y="165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14148</xdr:rowOff>
    </xdr:from>
    <xdr:to>
      <xdr:col>81</xdr:col>
      <xdr:colOff>101600</xdr:colOff>
      <xdr:row>97</xdr:row>
      <xdr:rowOff>115748</xdr:rowOff>
    </xdr:to>
    <xdr:sp macro="" textlink="">
      <xdr:nvSpPr>
        <xdr:cNvPr id="730" name="楕円 729"/>
        <xdr:cNvSpPr/>
      </xdr:nvSpPr>
      <xdr:spPr>
        <a:xfrm>
          <a:off x="15430500" y="166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106875</xdr:rowOff>
    </xdr:from>
    <xdr:ext cx="534377" cy="259045"/>
    <xdr:sp macro="" textlink="">
      <xdr:nvSpPr>
        <xdr:cNvPr id="731" name="テキスト ボックス 730"/>
        <xdr:cNvSpPr txBox="1"/>
      </xdr:nvSpPr>
      <xdr:spPr>
        <a:xfrm>
          <a:off x="15214111" y="167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58758</xdr:rowOff>
    </xdr:from>
    <xdr:to>
      <xdr:col>76</xdr:col>
      <xdr:colOff>165100</xdr:colOff>
      <xdr:row>97</xdr:row>
      <xdr:rowOff>160358</xdr:rowOff>
    </xdr:to>
    <xdr:sp macro="" textlink="">
      <xdr:nvSpPr>
        <xdr:cNvPr id="732" name="楕円 731"/>
        <xdr:cNvSpPr/>
      </xdr:nvSpPr>
      <xdr:spPr>
        <a:xfrm>
          <a:off x="14541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151485</xdr:rowOff>
    </xdr:from>
    <xdr:ext cx="534377" cy="259045"/>
    <xdr:sp macro="" textlink="">
      <xdr:nvSpPr>
        <xdr:cNvPr id="733" name="テキスト ボックス 732"/>
        <xdr:cNvSpPr txBox="1"/>
      </xdr:nvSpPr>
      <xdr:spPr>
        <a:xfrm>
          <a:off x="14325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72016</xdr:rowOff>
    </xdr:from>
    <xdr:to>
      <xdr:col>72</xdr:col>
      <xdr:colOff>38100</xdr:colOff>
      <xdr:row>98</xdr:row>
      <xdr:rowOff>2166</xdr:rowOff>
    </xdr:to>
    <xdr:sp macro="" textlink="">
      <xdr:nvSpPr>
        <xdr:cNvPr id="734" name="楕円 733"/>
        <xdr:cNvSpPr/>
      </xdr:nvSpPr>
      <xdr:spPr>
        <a:xfrm>
          <a:off x="13652500" y="167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164743</xdr:rowOff>
    </xdr:from>
    <xdr:ext cx="534377" cy="259045"/>
    <xdr:sp macro="" textlink="">
      <xdr:nvSpPr>
        <xdr:cNvPr id="735" name="テキスト ボックス 734"/>
        <xdr:cNvSpPr txBox="1"/>
      </xdr:nvSpPr>
      <xdr:spPr>
        <a:xfrm>
          <a:off x="13436111" y="167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97424</xdr:rowOff>
    </xdr:from>
    <xdr:to>
      <xdr:col>67</xdr:col>
      <xdr:colOff>101600</xdr:colOff>
      <xdr:row>98</xdr:row>
      <xdr:rowOff>27574</xdr:rowOff>
    </xdr:to>
    <xdr:sp macro="" textlink="">
      <xdr:nvSpPr>
        <xdr:cNvPr id="736" name="楕円 735"/>
        <xdr:cNvSpPr/>
      </xdr:nvSpPr>
      <xdr:spPr>
        <a:xfrm>
          <a:off x="12763500" y="1672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18701</xdr:rowOff>
    </xdr:from>
    <xdr:ext cx="534377" cy="259045"/>
    <xdr:sp macro="" textlink="">
      <xdr:nvSpPr>
        <xdr:cNvPr id="737" name="テキスト ボックス 736"/>
        <xdr:cNvSpPr txBox="1"/>
      </xdr:nvSpPr>
      <xdr:spPr>
        <a:xfrm>
          <a:off x="12547111" y="168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6" name="直線コネクタ 76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9" name="直線コネクタ 76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71" name="テキスト ボックス 770"/>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2" name="直線コネクタ 77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5" name="直線コネクタ 77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9" name="テキスト ボックス 778"/>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5" name="楕円 78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7" name="楕円 78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8" name="テキスト ボックス 78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9" name="楕円 78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90" name="テキスト ボックス 78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1" name="楕円 79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2" name="テキスト ボックス 79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3" name="楕円 79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4" name="テキスト ボックス 79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135,205</a:t>
          </a:r>
          <a:r>
            <a:rPr kumimoji="1" lang="ja-JP" altLang="en-US" sz="1300">
              <a:latin typeface="ＭＳ Ｐゴシック" panose="020B0600070205080204" pitchFamily="50" charset="-128"/>
              <a:ea typeface="ＭＳ Ｐゴシック" panose="020B0600070205080204" pitchFamily="50" charset="-128"/>
            </a:rPr>
            <a:t>円となっており、特別定額給付金給付事業の実施により大幅に増加したが、令和２年度決算においても、類似団体平均に近い金額となった。</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153,549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下回って推移している。その要因としては、人口に占める生活保護世帯の割合が小さく、他市に比べて生活保護費が少ないことが挙げられる。一方で、対象者の増加による障害福祉サービスの給付や、保育需要の高まりによる特定教育・保育施設等の給付は毎年増加しており、今後も継続すると見込ま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30,933</a:t>
          </a:r>
          <a:r>
            <a:rPr kumimoji="1" lang="ja-JP" altLang="en-US" sz="1300">
              <a:latin typeface="ＭＳ Ｐゴシック" panose="020B0600070205080204" pitchFamily="50" charset="-128"/>
              <a:ea typeface="ＭＳ Ｐゴシック" panose="020B0600070205080204" pitchFamily="50" charset="-128"/>
            </a:rPr>
            <a:t>円となっており、健康づくり健診事業において、がん検診受診者数が減少したこと等により、前年度決算に比べ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30,024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円となっており、新型コロナウイルス臨時資金融資の実施等により、前年度決算に比べ</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財政調整基金残高の標準財政規模比は概ね横ばいで推移しており、健全な財政運営を維持している。</a:t>
          </a:r>
        </a:p>
        <a:p>
          <a:r>
            <a:rPr kumimoji="1" lang="ja-JP" altLang="en-US" sz="1400">
              <a:latin typeface="ＭＳ ゴシック" pitchFamily="49" charset="-128"/>
              <a:ea typeface="ＭＳ ゴシック" pitchFamily="49" charset="-128"/>
            </a:rPr>
            <a:t>　実質収支額の標準財政規模比及び実質単年度収支の標準財政規模比は、実質収支額が令和元年度比で約</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億円の増額となったことから増加した。</a:t>
          </a:r>
        </a:p>
        <a:p>
          <a:r>
            <a:rPr kumimoji="1" lang="ja-JP" altLang="en-US" sz="1400">
              <a:latin typeface="ＭＳ ゴシック" pitchFamily="49" charset="-128"/>
              <a:ea typeface="ＭＳ ゴシック" pitchFamily="49" charset="-128"/>
            </a:rPr>
            <a:t>　今後も行財政改革を推進し、事業の選択と集中による歳出削減や歳入の確保を図りながら、健全な財政運営の維持に努めていく必要がある。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一般会計及び一般会計等に属する特別会計に係る歳出が、特別定額給付金事業や中小企業資金融資事業等の商工費の増額等により約</a:t>
          </a:r>
          <a:r>
            <a:rPr kumimoji="1" lang="en-US" altLang="ja-JP" sz="1400">
              <a:latin typeface="ＭＳ ゴシック" pitchFamily="49" charset="-128"/>
              <a:ea typeface="ＭＳ ゴシック" pitchFamily="49" charset="-128"/>
            </a:rPr>
            <a:t>1,629</a:t>
          </a:r>
          <a:r>
            <a:rPr kumimoji="1" lang="ja-JP" altLang="en-US" sz="1400">
              <a:latin typeface="ＭＳ ゴシック" pitchFamily="49" charset="-128"/>
              <a:ea typeface="ＭＳ ゴシック" pitchFamily="49" charset="-128"/>
            </a:rPr>
            <a:t>億円の増額となった一方で、国庫支出金の増額や地方消費税の税率引上げに伴う地方消費税交付金の増加等により歳入が約</a:t>
          </a:r>
          <a:r>
            <a:rPr kumimoji="1" lang="en-US" altLang="ja-JP" sz="1400">
              <a:latin typeface="ＭＳ ゴシック" pitchFamily="49" charset="-128"/>
              <a:ea typeface="ＭＳ ゴシック" pitchFamily="49" charset="-128"/>
            </a:rPr>
            <a:t>1,693</a:t>
          </a:r>
          <a:r>
            <a:rPr kumimoji="1" lang="ja-JP" altLang="en-US" sz="1400">
              <a:latin typeface="ＭＳ ゴシック" pitchFamily="49" charset="-128"/>
              <a:ea typeface="ＭＳ ゴシック" pitchFamily="49" charset="-128"/>
            </a:rPr>
            <a:t>億円の増額となり、実質収支額が約</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億円の増額となったことから、連結実質赤字比率の黒字額が拡大した。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全ての会計で黒字となっており、健全な財政運営を維持している。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7" zoomScale="85" zoomScaleNormal="85" workbookViewId="0">
      <selection activeCell="BV29" sqref="BV29:CC30"/>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717948173</v>
      </c>
      <c r="BO4" s="426"/>
      <c r="BP4" s="426"/>
      <c r="BQ4" s="426"/>
      <c r="BR4" s="426"/>
      <c r="BS4" s="426"/>
      <c r="BT4" s="426"/>
      <c r="BU4" s="427"/>
      <c r="BV4" s="425">
        <v>553677810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2.5</v>
      </c>
      <c r="CU4" s="610"/>
      <c r="CV4" s="610"/>
      <c r="CW4" s="610"/>
      <c r="CX4" s="610"/>
      <c r="CY4" s="610"/>
      <c r="CZ4" s="610"/>
      <c r="DA4" s="611"/>
      <c r="DB4" s="609">
        <v>0.6</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705320564</v>
      </c>
      <c r="BO5" s="431"/>
      <c r="BP5" s="431"/>
      <c r="BQ5" s="431"/>
      <c r="BR5" s="431"/>
      <c r="BS5" s="431"/>
      <c r="BT5" s="431"/>
      <c r="BU5" s="432"/>
      <c r="BV5" s="430">
        <v>547430304</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97.3</v>
      </c>
      <c r="CU5" s="401"/>
      <c r="CV5" s="401"/>
      <c r="CW5" s="401"/>
      <c r="CX5" s="401"/>
      <c r="CY5" s="401"/>
      <c r="CZ5" s="401"/>
      <c r="DA5" s="402"/>
      <c r="DB5" s="400">
        <v>98.9</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12627609</v>
      </c>
      <c r="BO6" s="431"/>
      <c r="BP6" s="431"/>
      <c r="BQ6" s="431"/>
      <c r="BR6" s="431"/>
      <c r="BS6" s="431"/>
      <c r="BT6" s="431"/>
      <c r="BU6" s="432"/>
      <c r="BV6" s="430">
        <v>6247506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99.9</v>
      </c>
      <c r="CU6" s="584"/>
      <c r="CV6" s="584"/>
      <c r="CW6" s="584"/>
      <c r="CX6" s="584"/>
      <c r="CY6" s="584"/>
      <c r="CZ6" s="584"/>
      <c r="DA6" s="585"/>
      <c r="DB6" s="583">
        <v>101.7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4837427</v>
      </c>
      <c r="BO7" s="431"/>
      <c r="BP7" s="431"/>
      <c r="BQ7" s="431"/>
      <c r="BR7" s="431"/>
      <c r="BS7" s="431"/>
      <c r="BT7" s="431"/>
      <c r="BU7" s="432"/>
      <c r="BV7" s="430">
        <v>4498813</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309502012</v>
      </c>
      <c r="CU7" s="431"/>
      <c r="CV7" s="431"/>
      <c r="CW7" s="431"/>
      <c r="CX7" s="431"/>
      <c r="CY7" s="431"/>
      <c r="CZ7" s="431"/>
      <c r="DA7" s="432"/>
      <c r="DB7" s="430">
        <v>301289416</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7790182</v>
      </c>
      <c r="BO8" s="431"/>
      <c r="BP8" s="431"/>
      <c r="BQ8" s="431"/>
      <c r="BR8" s="431"/>
      <c r="BS8" s="431"/>
      <c r="BT8" s="431"/>
      <c r="BU8" s="432"/>
      <c r="BV8" s="430">
        <v>1748693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0.98</v>
      </c>
      <c r="CU8" s="544"/>
      <c r="CV8" s="544"/>
      <c r="CW8" s="544"/>
      <c r="CX8" s="544"/>
      <c r="CY8" s="544"/>
      <c r="CZ8" s="544"/>
      <c r="DA8" s="545"/>
      <c r="DB8" s="543">
        <v>0.98</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1324025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6041489</v>
      </c>
      <c r="BO9" s="431"/>
      <c r="BP9" s="431"/>
      <c r="BQ9" s="431"/>
      <c r="BR9" s="431"/>
      <c r="BS9" s="431"/>
      <c r="BT9" s="431"/>
      <c r="BU9" s="432"/>
      <c r="BV9" s="430">
        <v>271014</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15.8</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1263979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1749183</v>
      </c>
      <c r="BO10" s="431"/>
      <c r="BP10" s="431"/>
      <c r="BQ10" s="431"/>
      <c r="BR10" s="431"/>
      <c r="BS10" s="431"/>
      <c r="BT10" s="431"/>
      <c r="BU10" s="432"/>
      <c r="BV10" s="430">
        <v>1479657</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2">
      <c r="A12" s="187"/>
      <c r="B12" s="546" t="s">
        <v>128</v>
      </c>
      <c r="C12" s="547"/>
      <c r="D12" s="547"/>
      <c r="E12" s="547"/>
      <c r="F12" s="547"/>
      <c r="G12" s="547"/>
      <c r="H12" s="547"/>
      <c r="I12" s="547"/>
      <c r="J12" s="547"/>
      <c r="K12" s="548"/>
      <c r="L12" s="555" t="s">
        <v>129</v>
      </c>
      <c r="M12" s="556"/>
      <c r="N12" s="556"/>
      <c r="O12" s="556"/>
      <c r="P12" s="556"/>
      <c r="Q12" s="557"/>
      <c r="R12" s="558">
        <v>1324589</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2000000</v>
      </c>
      <c r="BO12" s="431"/>
      <c r="BP12" s="431"/>
      <c r="BQ12" s="431"/>
      <c r="BR12" s="431"/>
      <c r="BS12" s="431"/>
      <c r="BT12" s="431"/>
      <c r="BU12" s="432"/>
      <c r="BV12" s="430">
        <v>1500000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135</v>
      </c>
      <c r="N13" s="531"/>
      <c r="O13" s="531"/>
      <c r="P13" s="531"/>
      <c r="Q13" s="532"/>
      <c r="R13" s="533">
        <v>1297490</v>
      </c>
      <c r="S13" s="534"/>
      <c r="T13" s="534"/>
      <c r="U13" s="534"/>
      <c r="V13" s="535"/>
      <c r="W13" s="521" t="s">
        <v>136</v>
      </c>
      <c r="X13" s="443"/>
      <c r="Y13" s="443"/>
      <c r="Z13" s="443"/>
      <c r="AA13" s="443"/>
      <c r="AB13" s="444"/>
      <c r="AC13" s="406">
        <v>4129</v>
      </c>
      <c r="AD13" s="407"/>
      <c r="AE13" s="407"/>
      <c r="AF13" s="407"/>
      <c r="AG13" s="408"/>
      <c r="AH13" s="406">
        <v>4382</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5790672</v>
      </c>
      <c r="BO13" s="431"/>
      <c r="BP13" s="431"/>
      <c r="BQ13" s="431"/>
      <c r="BR13" s="431"/>
      <c r="BS13" s="431"/>
      <c r="BT13" s="431"/>
      <c r="BU13" s="432"/>
      <c r="BV13" s="430">
        <v>250671</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5.3</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141</v>
      </c>
      <c r="M14" s="567"/>
      <c r="N14" s="567"/>
      <c r="O14" s="567"/>
      <c r="P14" s="567"/>
      <c r="Q14" s="568"/>
      <c r="R14" s="533">
        <v>1314145</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28.2</v>
      </c>
      <c r="CU14" s="538"/>
      <c r="CV14" s="538"/>
      <c r="CW14" s="538"/>
      <c r="CX14" s="538"/>
      <c r="CY14" s="538"/>
      <c r="CZ14" s="538"/>
      <c r="DA14" s="539"/>
      <c r="DB14" s="537">
        <v>32</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143</v>
      </c>
      <c r="N15" s="531"/>
      <c r="O15" s="531"/>
      <c r="P15" s="531"/>
      <c r="Q15" s="532"/>
      <c r="R15" s="533">
        <v>1287168</v>
      </c>
      <c r="S15" s="534"/>
      <c r="T15" s="534"/>
      <c r="U15" s="534"/>
      <c r="V15" s="535"/>
      <c r="W15" s="521" t="s">
        <v>144</v>
      </c>
      <c r="X15" s="443"/>
      <c r="Y15" s="443"/>
      <c r="Z15" s="443"/>
      <c r="AA15" s="443"/>
      <c r="AB15" s="444"/>
      <c r="AC15" s="406">
        <v>108703</v>
      </c>
      <c r="AD15" s="407"/>
      <c r="AE15" s="407"/>
      <c r="AF15" s="407"/>
      <c r="AG15" s="408"/>
      <c r="AH15" s="406">
        <v>108368</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236511386</v>
      </c>
      <c r="BO15" s="426"/>
      <c r="BP15" s="426"/>
      <c r="BQ15" s="426"/>
      <c r="BR15" s="426"/>
      <c r="BS15" s="426"/>
      <c r="BT15" s="426"/>
      <c r="BU15" s="427"/>
      <c r="BV15" s="425">
        <v>228855331</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20.2</v>
      </c>
      <c r="AD16" s="527"/>
      <c r="AE16" s="527"/>
      <c r="AF16" s="527"/>
      <c r="AG16" s="528"/>
      <c r="AH16" s="526">
        <v>19.899999999999999</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241433512</v>
      </c>
      <c r="BO16" s="431"/>
      <c r="BP16" s="431"/>
      <c r="BQ16" s="431"/>
      <c r="BR16" s="431"/>
      <c r="BS16" s="431"/>
      <c r="BT16" s="431"/>
      <c r="BU16" s="432"/>
      <c r="BV16" s="430">
        <v>233949200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425008</v>
      </c>
      <c r="AD17" s="407"/>
      <c r="AE17" s="407"/>
      <c r="AF17" s="407"/>
      <c r="AG17" s="408"/>
      <c r="AH17" s="406">
        <v>430826</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296133582</v>
      </c>
      <c r="BO17" s="431"/>
      <c r="BP17" s="431"/>
      <c r="BQ17" s="431"/>
      <c r="BR17" s="431"/>
      <c r="BS17" s="431"/>
      <c r="BT17" s="431"/>
      <c r="BU17" s="432"/>
      <c r="BV17" s="430">
        <v>287658625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154</v>
      </c>
      <c r="C18" s="493"/>
      <c r="D18" s="493"/>
      <c r="E18" s="494"/>
      <c r="F18" s="494"/>
      <c r="G18" s="494"/>
      <c r="H18" s="494"/>
      <c r="I18" s="494"/>
      <c r="J18" s="494"/>
      <c r="K18" s="494"/>
      <c r="L18" s="495">
        <v>217.43</v>
      </c>
      <c r="M18" s="495"/>
      <c r="N18" s="495"/>
      <c r="O18" s="495"/>
      <c r="P18" s="495"/>
      <c r="Q18" s="495"/>
      <c r="R18" s="496"/>
      <c r="S18" s="496"/>
      <c r="T18" s="496"/>
      <c r="U18" s="496"/>
      <c r="V18" s="497"/>
      <c r="W18" s="511"/>
      <c r="X18" s="512"/>
      <c r="Y18" s="512"/>
      <c r="Z18" s="512"/>
      <c r="AA18" s="512"/>
      <c r="AB18" s="522"/>
      <c r="AC18" s="394">
        <v>79</v>
      </c>
      <c r="AD18" s="395"/>
      <c r="AE18" s="395"/>
      <c r="AF18" s="395"/>
      <c r="AG18" s="498"/>
      <c r="AH18" s="394">
        <v>79.3</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306045449</v>
      </c>
      <c r="BO18" s="431"/>
      <c r="BP18" s="431"/>
      <c r="BQ18" s="431"/>
      <c r="BR18" s="431"/>
      <c r="BS18" s="431"/>
      <c r="BT18" s="431"/>
      <c r="BU18" s="432"/>
      <c r="BV18" s="430">
        <v>306242374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156</v>
      </c>
      <c r="C19" s="493"/>
      <c r="D19" s="493"/>
      <c r="E19" s="494"/>
      <c r="F19" s="494"/>
      <c r="G19" s="494"/>
      <c r="H19" s="494"/>
      <c r="I19" s="494"/>
      <c r="J19" s="494"/>
      <c r="K19" s="494"/>
      <c r="L19" s="500">
        <v>6089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353960743</v>
      </c>
      <c r="BO19" s="431"/>
      <c r="BP19" s="431"/>
      <c r="BQ19" s="431"/>
      <c r="BR19" s="431"/>
      <c r="BS19" s="431"/>
      <c r="BT19" s="431"/>
      <c r="BU19" s="432"/>
      <c r="BV19" s="430">
        <v>343718651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158</v>
      </c>
      <c r="C20" s="493"/>
      <c r="D20" s="493"/>
      <c r="E20" s="494"/>
      <c r="F20" s="494"/>
      <c r="G20" s="494"/>
      <c r="H20" s="494"/>
      <c r="I20" s="494"/>
      <c r="J20" s="494"/>
      <c r="K20" s="494"/>
      <c r="L20" s="500">
        <v>582475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452628300</v>
      </c>
      <c r="BO23" s="431"/>
      <c r="BP23" s="431"/>
      <c r="BQ23" s="431"/>
      <c r="BR23" s="431"/>
      <c r="BS23" s="431"/>
      <c r="BT23" s="431"/>
      <c r="BU23" s="432"/>
      <c r="BV23" s="430">
        <v>457253851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167</v>
      </c>
      <c r="F24" s="404"/>
      <c r="G24" s="404"/>
      <c r="H24" s="404"/>
      <c r="I24" s="404"/>
      <c r="J24" s="404"/>
      <c r="K24" s="405"/>
      <c r="L24" s="406">
        <v>1</v>
      </c>
      <c r="M24" s="407"/>
      <c r="N24" s="407"/>
      <c r="O24" s="407"/>
      <c r="P24" s="408"/>
      <c r="Q24" s="406">
        <v>12100</v>
      </c>
      <c r="R24" s="407"/>
      <c r="S24" s="407"/>
      <c r="T24" s="407"/>
      <c r="U24" s="407"/>
      <c r="V24" s="408"/>
      <c r="W24" s="472"/>
      <c r="X24" s="463"/>
      <c r="Y24" s="464"/>
      <c r="Z24" s="403" t="s">
        <v>168</v>
      </c>
      <c r="AA24" s="404"/>
      <c r="AB24" s="404"/>
      <c r="AC24" s="404"/>
      <c r="AD24" s="404"/>
      <c r="AE24" s="404"/>
      <c r="AF24" s="404"/>
      <c r="AG24" s="405"/>
      <c r="AH24" s="406">
        <v>7800</v>
      </c>
      <c r="AI24" s="407"/>
      <c r="AJ24" s="407"/>
      <c r="AK24" s="407"/>
      <c r="AL24" s="408"/>
      <c r="AM24" s="406">
        <v>24538800</v>
      </c>
      <c r="AN24" s="407"/>
      <c r="AO24" s="407"/>
      <c r="AP24" s="407"/>
      <c r="AQ24" s="407"/>
      <c r="AR24" s="408"/>
      <c r="AS24" s="406">
        <v>3146</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63541722</v>
      </c>
      <c r="BO24" s="431"/>
      <c r="BP24" s="431"/>
      <c r="BQ24" s="431"/>
      <c r="BR24" s="431"/>
      <c r="BS24" s="431"/>
      <c r="BT24" s="431"/>
      <c r="BU24" s="432"/>
      <c r="BV24" s="430">
        <v>69278384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170</v>
      </c>
      <c r="F25" s="404"/>
      <c r="G25" s="404"/>
      <c r="H25" s="404"/>
      <c r="I25" s="404"/>
      <c r="J25" s="404"/>
      <c r="K25" s="405"/>
      <c r="L25" s="406">
        <v>3</v>
      </c>
      <c r="M25" s="407"/>
      <c r="N25" s="407"/>
      <c r="O25" s="407"/>
      <c r="P25" s="408"/>
      <c r="Q25" s="406">
        <v>9510</v>
      </c>
      <c r="R25" s="407"/>
      <c r="S25" s="407"/>
      <c r="T25" s="407"/>
      <c r="U25" s="407"/>
      <c r="V25" s="408"/>
      <c r="W25" s="472"/>
      <c r="X25" s="463"/>
      <c r="Y25" s="464"/>
      <c r="Z25" s="403" t="s">
        <v>171</v>
      </c>
      <c r="AA25" s="404"/>
      <c r="AB25" s="404"/>
      <c r="AC25" s="404"/>
      <c r="AD25" s="404"/>
      <c r="AE25" s="404"/>
      <c r="AF25" s="404"/>
      <c r="AG25" s="405"/>
      <c r="AH25" s="406">
        <v>1341</v>
      </c>
      <c r="AI25" s="407"/>
      <c r="AJ25" s="407"/>
      <c r="AK25" s="407"/>
      <c r="AL25" s="408"/>
      <c r="AM25" s="406">
        <v>4311315</v>
      </c>
      <c r="AN25" s="407"/>
      <c r="AO25" s="407"/>
      <c r="AP25" s="407"/>
      <c r="AQ25" s="407"/>
      <c r="AR25" s="408"/>
      <c r="AS25" s="406">
        <v>3215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191451171</v>
      </c>
      <c r="BO25" s="426"/>
      <c r="BP25" s="426"/>
      <c r="BQ25" s="426"/>
      <c r="BR25" s="426"/>
      <c r="BS25" s="426"/>
      <c r="BT25" s="426"/>
      <c r="BU25" s="427"/>
      <c r="BV25" s="425">
        <v>184059150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173</v>
      </c>
      <c r="F26" s="404"/>
      <c r="G26" s="404"/>
      <c r="H26" s="404"/>
      <c r="I26" s="404"/>
      <c r="J26" s="404"/>
      <c r="K26" s="405"/>
      <c r="L26" s="406">
        <v>1</v>
      </c>
      <c r="M26" s="407"/>
      <c r="N26" s="407"/>
      <c r="O26" s="407"/>
      <c r="P26" s="408"/>
      <c r="Q26" s="406">
        <v>7920</v>
      </c>
      <c r="R26" s="407"/>
      <c r="S26" s="407"/>
      <c r="T26" s="407"/>
      <c r="U26" s="407"/>
      <c r="V26" s="408"/>
      <c r="W26" s="472"/>
      <c r="X26" s="463"/>
      <c r="Y26" s="464"/>
      <c r="Z26" s="403" t="s">
        <v>174</v>
      </c>
      <c r="AA26" s="485"/>
      <c r="AB26" s="485"/>
      <c r="AC26" s="485"/>
      <c r="AD26" s="485"/>
      <c r="AE26" s="485"/>
      <c r="AF26" s="485"/>
      <c r="AG26" s="486"/>
      <c r="AH26" s="406">
        <v>663</v>
      </c>
      <c r="AI26" s="407"/>
      <c r="AJ26" s="407"/>
      <c r="AK26" s="407"/>
      <c r="AL26" s="408"/>
      <c r="AM26" s="406">
        <v>2248896</v>
      </c>
      <c r="AN26" s="407"/>
      <c r="AO26" s="407"/>
      <c r="AP26" s="407"/>
      <c r="AQ26" s="407"/>
      <c r="AR26" s="408"/>
      <c r="AS26" s="406">
        <v>3392</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v>3226963</v>
      </c>
      <c r="BO26" s="431"/>
      <c r="BP26" s="431"/>
      <c r="BQ26" s="431"/>
      <c r="BR26" s="431"/>
      <c r="BS26" s="431"/>
      <c r="BT26" s="431"/>
      <c r="BU26" s="432"/>
      <c r="BV26" s="430">
        <v>3795232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176</v>
      </c>
      <c r="F27" s="404"/>
      <c r="G27" s="404"/>
      <c r="H27" s="404"/>
      <c r="I27" s="404"/>
      <c r="J27" s="404"/>
      <c r="K27" s="405"/>
      <c r="L27" s="406">
        <v>1</v>
      </c>
      <c r="M27" s="407"/>
      <c r="N27" s="407"/>
      <c r="O27" s="407"/>
      <c r="P27" s="408"/>
      <c r="Q27" s="406">
        <v>9770</v>
      </c>
      <c r="R27" s="407"/>
      <c r="S27" s="407"/>
      <c r="T27" s="407"/>
      <c r="U27" s="407"/>
      <c r="V27" s="408"/>
      <c r="W27" s="472"/>
      <c r="X27" s="463"/>
      <c r="Y27" s="464"/>
      <c r="Z27" s="403" t="s">
        <v>177</v>
      </c>
      <c r="AA27" s="404"/>
      <c r="AB27" s="404"/>
      <c r="AC27" s="404"/>
      <c r="AD27" s="404"/>
      <c r="AE27" s="404"/>
      <c r="AF27" s="404"/>
      <c r="AG27" s="405"/>
      <c r="AH27" s="406">
        <v>5326</v>
      </c>
      <c r="AI27" s="407"/>
      <c r="AJ27" s="407"/>
      <c r="AK27" s="407"/>
      <c r="AL27" s="408"/>
      <c r="AM27" s="406">
        <v>18033167</v>
      </c>
      <c r="AN27" s="407"/>
      <c r="AO27" s="407"/>
      <c r="AP27" s="407"/>
      <c r="AQ27" s="407"/>
      <c r="AR27" s="408"/>
      <c r="AS27" s="406">
        <v>3386</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179</v>
      </c>
      <c r="BO27" s="434"/>
      <c r="BP27" s="434"/>
      <c r="BQ27" s="434"/>
      <c r="BR27" s="434"/>
      <c r="BS27" s="434"/>
      <c r="BT27" s="434"/>
      <c r="BU27" s="435"/>
      <c r="BV27" s="433" t="s">
        <v>126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8730</v>
      </c>
      <c r="R28" s="407"/>
      <c r="S28" s="407"/>
      <c r="T28" s="407"/>
      <c r="U28" s="407"/>
      <c r="V28" s="408"/>
      <c r="W28" s="472"/>
      <c r="X28" s="463"/>
      <c r="Y28" s="464"/>
      <c r="Z28" s="403" t="s">
        <v>181</v>
      </c>
      <c r="AA28" s="404"/>
      <c r="AB28" s="404"/>
      <c r="AC28" s="404"/>
      <c r="AD28" s="404"/>
      <c r="AE28" s="404"/>
      <c r="AF28" s="404"/>
      <c r="AG28" s="405"/>
      <c r="AH28" s="406">
        <v>553</v>
      </c>
      <c r="AI28" s="407"/>
      <c r="AJ28" s="407"/>
      <c r="AK28" s="407"/>
      <c r="AL28" s="408"/>
      <c r="AM28" s="406">
        <v>1618078</v>
      </c>
      <c r="AN28" s="407"/>
      <c r="AO28" s="407"/>
      <c r="AP28" s="407"/>
      <c r="AQ28" s="407"/>
      <c r="AR28" s="408"/>
      <c r="AS28" s="406">
        <v>2926</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22497475</v>
      </c>
      <c r="BO28" s="426"/>
      <c r="BP28" s="426"/>
      <c r="BQ28" s="426"/>
      <c r="BR28" s="426"/>
      <c r="BS28" s="426"/>
      <c r="BT28" s="426"/>
      <c r="BU28" s="427"/>
      <c r="BV28" s="425">
        <v>22748292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58</v>
      </c>
      <c r="M29" s="407"/>
      <c r="N29" s="407"/>
      <c r="O29" s="407"/>
      <c r="P29" s="408"/>
      <c r="Q29" s="406">
        <v>8070</v>
      </c>
      <c r="R29" s="407"/>
      <c r="S29" s="407"/>
      <c r="T29" s="407"/>
      <c r="U29" s="407"/>
      <c r="V29" s="408"/>
      <c r="W29" s="473"/>
      <c r="X29" s="474"/>
      <c r="Y29" s="475"/>
      <c r="Z29" s="403" t="s">
        <v>184</v>
      </c>
      <c r="AA29" s="404"/>
      <c r="AB29" s="404"/>
      <c r="AC29" s="404"/>
      <c r="AD29" s="404"/>
      <c r="AE29" s="404"/>
      <c r="AF29" s="404"/>
      <c r="AG29" s="405"/>
      <c r="AH29" s="406">
        <v>13679</v>
      </c>
      <c r="AI29" s="407"/>
      <c r="AJ29" s="407"/>
      <c r="AK29" s="407"/>
      <c r="AL29" s="408"/>
      <c r="AM29" s="406">
        <v>44190045</v>
      </c>
      <c r="AN29" s="407"/>
      <c r="AO29" s="407"/>
      <c r="AP29" s="407"/>
      <c r="AQ29" s="407"/>
      <c r="AR29" s="408"/>
      <c r="AS29" s="406">
        <v>3231</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1830788</v>
      </c>
      <c r="BO29" s="431"/>
      <c r="BP29" s="431"/>
      <c r="BQ29" s="431"/>
      <c r="BR29" s="431"/>
      <c r="BS29" s="431"/>
      <c r="BT29" s="431"/>
      <c r="BU29" s="432"/>
      <c r="BV29" s="430">
        <v>2172314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101.8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19891770</v>
      </c>
      <c r="BO30" s="434"/>
      <c r="BP30" s="434"/>
      <c r="BQ30" s="434"/>
      <c r="BR30" s="434"/>
      <c r="BS30" s="434"/>
      <c r="BT30" s="434"/>
      <c r="BU30" s="435"/>
      <c r="BV30" s="433">
        <v>17646486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7</v>
      </c>
      <c r="V34" s="389"/>
      <c r="W34" s="388" t="str">
        <f>IF('各会計、関係団体の財政状況及び健全化判断比率'!B28="","",'各会計、関係団体の財政状況及び健全化判断比率'!B28)</f>
        <v>さいたま市国民健康保険事業特別会計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IF('各会計、関係団体の財政状況及び健全化判断比率'!B31="","",'各会計、関係団体の財政状況及び健全化判断比率'!B31)</f>
        <v>さいたま市水道事業会計</v>
      </c>
      <c r="AP34" s="388"/>
      <c r="AQ34" s="388"/>
      <c r="AR34" s="388"/>
      <c r="AS34" s="388"/>
      <c r="AT34" s="388"/>
      <c r="AU34" s="388"/>
      <c r="AV34" s="388"/>
      <c r="AW34" s="388"/>
      <c r="AX34" s="388"/>
      <c r="AY34" s="388"/>
      <c r="AZ34" s="388"/>
      <c r="BA34" s="388"/>
      <c r="BB34" s="388"/>
      <c r="BC34" s="388"/>
      <c r="BD34" s="214"/>
      <c r="BE34" s="389">
        <f>IF(BG34="","",MAX(C34:D43,U34:V43,AM34:AN43)+1)</f>
        <v>13</v>
      </c>
      <c r="BF34" s="389"/>
      <c r="BG34" s="388" t="str">
        <f>IF('各会計、関係団体の財政状況及び健全化判断比率'!B34="","",'各会計、関係団体の財政状況及び健全化判断比率'!B34)</f>
        <v>さいたま市食肉中央卸売市場及びと畜場事業特別会計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彩の国さいたま人づくり広域連合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公益財団法人さいたま市スポーツ協会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さいたま市母子父子寡婦福祉資金貸付事業特別会計</v>
      </c>
      <c r="F35" s="388"/>
      <c r="G35" s="388"/>
      <c r="H35" s="388"/>
      <c r="I35" s="388"/>
      <c r="J35" s="388"/>
      <c r="K35" s="388"/>
      <c r="L35" s="388"/>
      <c r="M35" s="388"/>
      <c r="N35" s="388"/>
      <c r="O35" s="388"/>
      <c r="P35" s="388"/>
      <c r="Q35" s="388"/>
      <c r="R35" s="388"/>
      <c r="S35" s="388"/>
      <c r="T35" s="214"/>
      <c r="U35" s="389">
        <f>IF(W35="","",U34+1)</f>
        <v>8</v>
      </c>
      <c r="V35" s="389"/>
      <c r="W35" s="388" t="str">
        <f>IF('各会計、関係団体の財政状況及び健全化判断比率'!B29="","",'各会計、関係団体の財政状況及び健全化判断比率'!B29)</f>
        <v>さいたま市介護保険事業特別会計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IF('各会計、関係団体の財政状況及び健全化判断比率'!B32="","",'各会計、関係団体の財政状況及び健全化判断比率'!B32)</f>
        <v>さいたま市病院事業会計</v>
      </c>
      <c r="AP35" s="388"/>
      <c r="AQ35" s="388"/>
      <c r="AR35" s="388"/>
      <c r="AS35" s="388"/>
      <c r="AT35" s="388"/>
      <c r="AU35" s="388"/>
      <c r="AV35" s="388"/>
      <c r="AW35" s="388"/>
      <c r="AX35" s="388"/>
      <c r="AY35" s="388"/>
      <c r="AZ35" s="388"/>
      <c r="BA35" s="388"/>
      <c r="BB35" s="388"/>
      <c r="BC35" s="388"/>
      <c r="BD35" s="214"/>
      <c r="BE35" s="389">
        <f t="shared" ref="BE35:BE43" si="1">IF(BG35="","",BE34+1)</f>
        <v>14</v>
      </c>
      <c r="BF35" s="389"/>
      <c r="BG35" s="388" t="str">
        <f>IF('各会計、関係団体の財政状況及び健全化判断比率'!B35="","",'各会計、関係団体の財政状況及び健全化判断比率'!B35)</f>
        <v>宅地造成事業</v>
      </c>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埼玉県都市競艇組合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公益財団法人さいたま市文化振興事業団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さいたま市用地先行取得事業特別会計</v>
      </c>
      <c r="F36" s="388"/>
      <c r="G36" s="388"/>
      <c r="H36" s="388"/>
      <c r="I36" s="388"/>
      <c r="J36" s="388"/>
      <c r="K36" s="388"/>
      <c r="L36" s="388"/>
      <c r="M36" s="388"/>
      <c r="N36" s="388"/>
      <c r="O36" s="388"/>
      <c r="P36" s="388"/>
      <c r="Q36" s="388"/>
      <c r="R36" s="388"/>
      <c r="S36" s="388"/>
      <c r="T36" s="214"/>
      <c r="U36" s="389">
        <f t="shared" ref="U36:U43" si="4">IF(W36="","",U35+1)</f>
        <v>9</v>
      </c>
      <c r="V36" s="389"/>
      <c r="W36" s="388" t="str">
        <f>IF('各会計、関係団体の財政状況及び健全化判断比率'!B30="","",'各会計、関係団体の財政状況及び健全化判断比率'!B30)</f>
        <v>さいたま市後期高齢者医療事業特別会計</v>
      </c>
      <c r="X36" s="388"/>
      <c r="Y36" s="388"/>
      <c r="Z36" s="388"/>
      <c r="AA36" s="388"/>
      <c r="AB36" s="388"/>
      <c r="AC36" s="388"/>
      <c r="AD36" s="388"/>
      <c r="AE36" s="388"/>
      <c r="AF36" s="388"/>
      <c r="AG36" s="388"/>
      <c r="AH36" s="388"/>
      <c r="AI36" s="388"/>
      <c r="AJ36" s="388"/>
      <c r="AK36" s="388"/>
      <c r="AL36" s="214"/>
      <c r="AM36" s="389">
        <f t="shared" si="0"/>
        <v>12</v>
      </c>
      <c r="AN36" s="389"/>
      <c r="AO36" s="388" t="str">
        <f>IF('各会計、関係団体の財政状況及び健全化判断比率'!B33="","",'各会計、関係団体の財政状況及び健全化判断比率'!B33)</f>
        <v>さいたま市下水道事業会計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17</v>
      </c>
      <c r="BX36" s="389"/>
      <c r="BY36" s="388" t="str">
        <f>IF('各会計、関係団体の財政状況及び健全化判断比率'!B70="","",'各会計、関係団体の財政状況及び健全化判断比率'!B70)</f>
        <v>埼玉県浦和競馬組合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一般財団法人さいたま市浦和地域医療センター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さいたま市大宮駅西口都市改造事業特別会計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18</v>
      </c>
      <c r="BX37" s="389"/>
      <c r="BY37" s="388" t="str">
        <f>IF('各会計、関係団体の財政状況及び健全化判断比率'!B71="","",'各会計、関係団体の財政状況及び健全化判断比率'!B71)</f>
        <v>埼玉県後期高齢者医療広域連合（一般会計）</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公益財団法人さいたま市産業創造財団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さいたま市南与野駅西口土地区画整理事業特別会計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19</v>
      </c>
      <c r="BX38" s="389"/>
      <c r="BY38" s="388" t="str">
        <f>IF('各会計、関係団体の財政状況及び健全化判断比率'!B72="","",'各会計、関係団体の財政状況及び健全化判断比率'!B72)</f>
        <v>埼玉県後期高齢者医療広域連合（特別会計）</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公益社団法人さいたま観光国際協会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f t="shared" si="5"/>
        <v>6</v>
      </c>
      <c r="D39" s="389"/>
      <c r="E39" s="388" t="str">
        <f>IF('各会計、関係団体の財政状況及び健全化判断比率'!B12="","",'各会計、関係団体の財政状況及び健全化判断比率'!B12)</f>
        <v>さいたま市公債管理特別会計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25</v>
      </c>
      <c r="CP39" s="389"/>
      <c r="CQ39" s="388" t="str">
        <f>IF('各会計、関係団体の財政状況及び健全化判断比率'!BS12="","",'各会計、関係団体の財政状況及び健全化判断比率'!BS12)</f>
        <v>公益財団法人さいたま市公園緑地協会</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26</v>
      </c>
      <c r="CP40" s="389"/>
      <c r="CQ40" s="388" t="str">
        <f>IF('各会計、関係団体の財政状況及び健全化判断比率'!BS13="","",'各会計、関係団体の財政状況及び健全化判断比率'!BS13)</f>
        <v>一般財団法人さいたま市都市整備公社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27</v>
      </c>
      <c r="CP41" s="389"/>
      <c r="CQ41" s="388" t="str">
        <f>IF('各会計、関係団体の財政状況及び健全化判断比率'!BS14="","",'各会計、関係団体の財政状況及び健全化判断比率'!BS14)</f>
        <v>北浦和ターミナルビル株式会社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28</v>
      </c>
      <c r="CP42" s="389"/>
      <c r="CQ42" s="388" t="str">
        <f>IF('各会計、関係団体の財政状況及び健全化判断比率'!BS15="","",'各会計、関係団体の財政状況及び健全化判断比率'!BS15)</f>
        <v>与野都市開発株式会社</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29</v>
      </c>
      <c r="CP43" s="389"/>
      <c r="CQ43" s="388" t="str">
        <f>IF('各会計、関係団体の財政状況及び健全化判断比率'!BS16="","",'各会計、関係団体の財政状況及び健全化判断比率'!BS16)</f>
        <v>岩槻都市振興株式会社</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wNwCii8IvGH2VAdG1U8B0BgygBTQhn4intdeskF55sqEl6//U9bcJAaH3v74maNtl/SWCZgcdMY1Aai+QypnKw==" saltValue="XTJOtUq3N5xX+Pzs+16cbA==" spinCount="100000" sheet="1" objects="1" scenarios="1"/>
  <customSheetViews>
    <customSheetView guid="{D0A1E3C3-6574-4C5D-A036-A08CF835BD4B}" showGridLines="0" fitToPage="1" hiddenRows="1" hiddenColumns="1" topLeftCell="W28">
      <selection activeCell="BW34" sqref="BW34:BX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9" zoomScale="55" zoomScaleNormal="55" zoomScaleSheetLayoutView="100" workbookViewId="0">
      <selection activeCell="I39" sqref="I39"/>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2" t="s">
        <v>571</v>
      </c>
      <c r="D34" s="1212"/>
      <c r="E34" s="1213"/>
      <c r="F34" s="32">
        <v>5.42</v>
      </c>
      <c r="G34" s="33">
        <v>4.88</v>
      </c>
      <c r="H34" s="33">
        <v>4.37</v>
      </c>
      <c r="I34" s="33">
        <v>3.91</v>
      </c>
      <c r="J34" s="34">
        <v>3.64</v>
      </c>
      <c r="K34" s="22"/>
      <c r="L34" s="22"/>
      <c r="M34" s="22"/>
      <c r="N34" s="22"/>
      <c r="O34" s="22"/>
      <c r="P34" s="22"/>
    </row>
    <row r="35" spans="1:16" ht="39" customHeight="1" x14ac:dyDescent="0.2">
      <c r="A35" s="22"/>
      <c r="B35" s="35"/>
      <c r="C35" s="1206" t="s">
        <v>572</v>
      </c>
      <c r="D35" s="1207"/>
      <c r="E35" s="1208"/>
      <c r="F35" s="36">
        <v>0.93</v>
      </c>
      <c r="G35" s="37">
        <v>1.27</v>
      </c>
      <c r="H35" s="37">
        <v>0.49</v>
      </c>
      <c r="I35" s="37">
        <v>0.57999999999999996</v>
      </c>
      <c r="J35" s="38">
        <v>2.5099999999999998</v>
      </c>
      <c r="K35" s="22"/>
      <c r="L35" s="22"/>
      <c r="M35" s="22"/>
      <c r="N35" s="22"/>
      <c r="O35" s="22"/>
      <c r="P35" s="22"/>
    </row>
    <row r="36" spans="1:16" ht="39" customHeight="1" x14ac:dyDescent="0.2">
      <c r="A36" s="22"/>
      <c r="B36" s="35"/>
      <c r="C36" s="1206" t="s">
        <v>573</v>
      </c>
      <c r="D36" s="1207"/>
      <c r="E36" s="1208"/>
      <c r="F36" s="36">
        <v>1.28</v>
      </c>
      <c r="G36" s="37">
        <v>1.06</v>
      </c>
      <c r="H36" s="37">
        <v>1.33</v>
      </c>
      <c r="I36" s="37">
        <v>1.54</v>
      </c>
      <c r="J36" s="38">
        <v>1.68</v>
      </c>
      <c r="K36" s="22"/>
      <c r="L36" s="22"/>
      <c r="M36" s="22"/>
      <c r="N36" s="22"/>
      <c r="O36" s="22"/>
      <c r="P36" s="22"/>
    </row>
    <row r="37" spans="1:16" ht="39" customHeight="1" x14ac:dyDescent="0.2">
      <c r="A37" s="22"/>
      <c r="B37" s="35"/>
      <c r="C37" s="1206" t="s">
        <v>574</v>
      </c>
      <c r="D37" s="1207"/>
      <c r="E37" s="1208"/>
      <c r="F37" s="36">
        <v>2.56</v>
      </c>
      <c r="G37" s="37">
        <v>1.97</v>
      </c>
      <c r="H37" s="37">
        <v>1.85</v>
      </c>
      <c r="I37" s="37">
        <v>0.8</v>
      </c>
      <c r="J37" s="38">
        <v>1.46</v>
      </c>
      <c r="K37" s="22"/>
      <c r="L37" s="22"/>
      <c r="M37" s="22"/>
      <c r="N37" s="22"/>
      <c r="O37" s="22"/>
      <c r="P37" s="22"/>
    </row>
    <row r="38" spans="1:16" ht="39" customHeight="1" x14ac:dyDescent="0.2">
      <c r="A38" s="22"/>
      <c r="B38" s="35"/>
      <c r="C38" s="1206" t="s">
        <v>575</v>
      </c>
      <c r="D38" s="1207"/>
      <c r="E38" s="1208"/>
      <c r="F38" s="36">
        <v>0.57999999999999996</v>
      </c>
      <c r="G38" s="37">
        <v>0.15</v>
      </c>
      <c r="H38" s="37">
        <v>0.33</v>
      </c>
      <c r="I38" s="37">
        <v>0.24</v>
      </c>
      <c r="J38" s="38">
        <v>0.63</v>
      </c>
      <c r="K38" s="22"/>
      <c r="L38" s="22"/>
      <c r="M38" s="22"/>
      <c r="N38" s="22"/>
      <c r="O38" s="22"/>
      <c r="P38" s="22"/>
    </row>
    <row r="39" spans="1:16" ht="39" customHeight="1" x14ac:dyDescent="0.2">
      <c r="A39" s="22"/>
      <c r="B39" s="35"/>
      <c r="C39" s="1206" t="s">
        <v>576</v>
      </c>
      <c r="D39" s="1207"/>
      <c r="E39" s="1208"/>
      <c r="F39" s="36">
        <v>0.38</v>
      </c>
      <c r="G39" s="37">
        <v>0.68</v>
      </c>
      <c r="H39" s="37">
        <v>0.01</v>
      </c>
      <c r="I39" s="37">
        <v>0.03</v>
      </c>
      <c r="J39" s="38">
        <v>0.47</v>
      </c>
      <c r="K39" s="22"/>
      <c r="L39" s="22"/>
      <c r="M39" s="22"/>
      <c r="N39" s="22"/>
      <c r="O39" s="22"/>
      <c r="P39" s="22"/>
    </row>
    <row r="40" spans="1:16" ht="39" customHeight="1" x14ac:dyDescent="0.2">
      <c r="A40" s="22"/>
      <c r="B40" s="35"/>
      <c r="C40" s="1206" t="s">
        <v>577</v>
      </c>
      <c r="D40" s="1207"/>
      <c r="E40" s="1208"/>
      <c r="F40" s="36">
        <v>0</v>
      </c>
      <c r="G40" s="37">
        <v>0</v>
      </c>
      <c r="H40" s="37">
        <v>0</v>
      </c>
      <c r="I40" s="37">
        <v>0</v>
      </c>
      <c r="J40" s="38">
        <v>0.02</v>
      </c>
      <c r="K40" s="22"/>
      <c r="L40" s="22"/>
      <c r="M40" s="22"/>
      <c r="N40" s="22"/>
      <c r="O40" s="22"/>
      <c r="P40" s="22"/>
    </row>
    <row r="41" spans="1:16" ht="39" customHeight="1" x14ac:dyDescent="0.2">
      <c r="A41" s="22"/>
      <c r="B41" s="35"/>
      <c r="C41" s="1206" t="s">
        <v>578</v>
      </c>
      <c r="D41" s="1207"/>
      <c r="E41" s="1208"/>
      <c r="F41" s="36">
        <v>0.01</v>
      </c>
      <c r="G41" s="37">
        <v>0.01</v>
      </c>
      <c r="H41" s="37">
        <v>0.01</v>
      </c>
      <c r="I41" s="37">
        <v>0.01</v>
      </c>
      <c r="J41" s="38">
        <v>0.01</v>
      </c>
      <c r="K41" s="22"/>
      <c r="L41" s="22"/>
      <c r="M41" s="22"/>
      <c r="N41" s="22"/>
      <c r="O41" s="22"/>
      <c r="P41" s="22"/>
    </row>
    <row r="42" spans="1:16" ht="39" customHeight="1" x14ac:dyDescent="0.2">
      <c r="A42" s="22"/>
      <c r="B42" s="39"/>
      <c r="C42" s="1206" t="s">
        <v>579</v>
      </c>
      <c r="D42" s="1207"/>
      <c r="E42" s="1208"/>
      <c r="F42" s="36" t="s">
        <v>522</v>
      </c>
      <c r="G42" s="37" t="s">
        <v>522</v>
      </c>
      <c r="H42" s="37" t="s">
        <v>522</v>
      </c>
      <c r="I42" s="37" t="s">
        <v>522</v>
      </c>
      <c r="J42" s="38" t="s">
        <v>522</v>
      </c>
      <c r="K42" s="22"/>
      <c r="L42" s="22"/>
      <c r="M42" s="22"/>
      <c r="N42" s="22"/>
      <c r="O42" s="22"/>
      <c r="P42" s="22"/>
    </row>
    <row r="43" spans="1:16" ht="39" customHeight="1" thickBot="1" x14ac:dyDescent="0.25">
      <c r="A43" s="22"/>
      <c r="B43" s="40"/>
      <c r="C43" s="1209" t="s">
        <v>580</v>
      </c>
      <c r="D43" s="1210"/>
      <c r="E43" s="1211"/>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TsrSLM61q+bY1ZcMlKT9PZPSjAFkI1WfssABU5wRx/uAxeAxOirBMmAZlYXfe5TPEZ+valIP4YHdxcrb+0vvQ==" saltValue="No67G+AH+oauhpRpA/Xl3w==" spinCount="100000" sheet="1" objects="1" scenarios="1"/>
  <customSheetViews>
    <customSheetView guid="{D0A1E3C3-6574-4C5D-A036-A08CF835BD4B}" scale="80" showGridLines="0" fitToPage="1" hiddenRows="1" hiddenColumns="1" topLeftCell="A22">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election activeCell="U53" sqref="U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2" t="s">
        <v>10</v>
      </c>
      <c r="C45" s="1233"/>
      <c r="D45" s="58"/>
      <c r="E45" s="1238" t="s">
        <v>11</v>
      </c>
      <c r="F45" s="1238"/>
      <c r="G45" s="1238"/>
      <c r="H45" s="1238"/>
      <c r="I45" s="1238"/>
      <c r="J45" s="1239"/>
      <c r="K45" s="59">
        <v>45011</v>
      </c>
      <c r="L45" s="60">
        <v>46705</v>
      </c>
      <c r="M45" s="60">
        <v>47554</v>
      </c>
      <c r="N45" s="60">
        <v>49397</v>
      </c>
      <c r="O45" s="61">
        <v>51260</v>
      </c>
      <c r="P45" s="48"/>
      <c r="Q45" s="48"/>
      <c r="R45" s="48"/>
      <c r="S45" s="48"/>
      <c r="T45" s="48"/>
      <c r="U45" s="48"/>
    </row>
    <row r="46" spans="1:21" ht="30.75" customHeight="1" x14ac:dyDescent="0.2">
      <c r="A46" s="48"/>
      <c r="B46" s="1234"/>
      <c r="C46" s="1235"/>
      <c r="D46" s="62"/>
      <c r="E46" s="1216" t="s">
        <v>12</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2">
      <c r="A47" s="48"/>
      <c r="B47" s="1234"/>
      <c r="C47" s="1235"/>
      <c r="D47" s="62"/>
      <c r="E47" s="1216" t="s">
        <v>13</v>
      </c>
      <c r="F47" s="1216"/>
      <c r="G47" s="1216"/>
      <c r="H47" s="1216"/>
      <c r="I47" s="1216"/>
      <c r="J47" s="1217"/>
      <c r="K47" s="63">
        <v>3333</v>
      </c>
      <c r="L47" s="64">
        <v>3333</v>
      </c>
      <c r="M47" s="64">
        <v>3333</v>
      </c>
      <c r="N47" s="64">
        <v>3333</v>
      </c>
      <c r="O47" s="65">
        <v>3333</v>
      </c>
      <c r="P47" s="48"/>
      <c r="Q47" s="48"/>
      <c r="R47" s="48"/>
      <c r="S47" s="48"/>
      <c r="T47" s="48"/>
      <c r="U47" s="48"/>
    </row>
    <row r="48" spans="1:21" ht="30.75" customHeight="1" x14ac:dyDescent="0.2">
      <c r="A48" s="48"/>
      <c r="B48" s="1234"/>
      <c r="C48" s="1235"/>
      <c r="D48" s="62"/>
      <c r="E48" s="1216" t="s">
        <v>14</v>
      </c>
      <c r="F48" s="1216"/>
      <c r="G48" s="1216"/>
      <c r="H48" s="1216"/>
      <c r="I48" s="1216"/>
      <c r="J48" s="1217"/>
      <c r="K48" s="63">
        <v>5489</v>
      </c>
      <c r="L48" s="64">
        <v>4720</v>
      </c>
      <c r="M48" s="64">
        <v>5033</v>
      </c>
      <c r="N48" s="64">
        <v>4435</v>
      </c>
      <c r="O48" s="65">
        <v>5143</v>
      </c>
      <c r="P48" s="48"/>
      <c r="Q48" s="48"/>
      <c r="R48" s="48"/>
      <c r="S48" s="48"/>
      <c r="T48" s="48"/>
      <c r="U48" s="48"/>
    </row>
    <row r="49" spans="1:21" ht="30.75" customHeight="1" x14ac:dyDescent="0.2">
      <c r="A49" s="48"/>
      <c r="B49" s="1234"/>
      <c r="C49" s="1235"/>
      <c r="D49" s="62"/>
      <c r="E49" s="1216" t="s">
        <v>15</v>
      </c>
      <c r="F49" s="1216"/>
      <c r="G49" s="1216"/>
      <c r="H49" s="1216"/>
      <c r="I49" s="1216"/>
      <c r="J49" s="1217"/>
      <c r="K49" s="63" t="s">
        <v>522</v>
      </c>
      <c r="L49" s="64" t="s">
        <v>522</v>
      </c>
      <c r="M49" s="64" t="s">
        <v>522</v>
      </c>
      <c r="N49" s="64" t="s">
        <v>522</v>
      </c>
      <c r="O49" s="65" t="s">
        <v>522</v>
      </c>
      <c r="P49" s="48"/>
      <c r="Q49" s="48"/>
      <c r="R49" s="48"/>
      <c r="S49" s="48"/>
      <c r="T49" s="48"/>
      <c r="U49" s="48"/>
    </row>
    <row r="50" spans="1:21" ht="30.75" customHeight="1" x14ac:dyDescent="0.2">
      <c r="A50" s="48"/>
      <c r="B50" s="1234"/>
      <c r="C50" s="1235"/>
      <c r="D50" s="62"/>
      <c r="E50" s="1216" t="s">
        <v>16</v>
      </c>
      <c r="F50" s="1216"/>
      <c r="G50" s="1216"/>
      <c r="H50" s="1216"/>
      <c r="I50" s="1216"/>
      <c r="J50" s="1217"/>
      <c r="K50" s="63">
        <v>355</v>
      </c>
      <c r="L50" s="64">
        <v>356</v>
      </c>
      <c r="M50" s="64">
        <v>366</v>
      </c>
      <c r="N50" s="64">
        <v>581</v>
      </c>
      <c r="O50" s="65">
        <v>577</v>
      </c>
      <c r="P50" s="48"/>
      <c r="Q50" s="48"/>
      <c r="R50" s="48"/>
      <c r="S50" s="48"/>
      <c r="T50" s="48"/>
      <c r="U50" s="48"/>
    </row>
    <row r="51" spans="1:21" ht="30.75" customHeight="1" x14ac:dyDescent="0.2">
      <c r="A51" s="48"/>
      <c r="B51" s="1236"/>
      <c r="C51" s="1237"/>
      <c r="D51" s="66"/>
      <c r="E51" s="1216" t="s">
        <v>17</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2">
      <c r="A52" s="48"/>
      <c r="B52" s="1214" t="s">
        <v>18</v>
      </c>
      <c r="C52" s="1215"/>
      <c r="D52" s="66"/>
      <c r="E52" s="1216" t="s">
        <v>19</v>
      </c>
      <c r="F52" s="1216"/>
      <c r="G52" s="1216"/>
      <c r="H52" s="1216"/>
      <c r="I52" s="1216"/>
      <c r="J52" s="1217"/>
      <c r="K52" s="63">
        <v>42135</v>
      </c>
      <c r="L52" s="64">
        <v>41772</v>
      </c>
      <c r="M52" s="64">
        <v>42794</v>
      </c>
      <c r="N52" s="64">
        <v>41621</v>
      </c>
      <c r="O52" s="65">
        <v>41316</v>
      </c>
      <c r="P52" s="48"/>
      <c r="Q52" s="48"/>
      <c r="R52" s="48"/>
      <c r="S52" s="48"/>
      <c r="T52" s="48"/>
      <c r="U52" s="48"/>
    </row>
    <row r="53" spans="1:21" ht="30.75" customHeight="1" thickBot="1" x14ac:dyDescent="0.25">
      <c r="A53" s="48"/>
      <c r="B53" s="1218" t="s">
        <v>20</v>
      </c>
      <c r="C53" s="1219"/>
      <c r="D53" s="67"/>
      <c r="E53" s="1220" t="s">
        <v>21</v>
      </c>
      <c r="F53" s="1220"/>
      <c r="G53" s="1220"/>
      <c r="H53" s="1220"/>
      <c r="I53" s="1220"/>
      <c r="J53" s="1221"/>
      <c r="K53" s="68">
        <v>12053</v>
      </c>
      <c r="L53" s="69">
        <v>13342</v>
      </c>
      <c r="M53" s="69">
        <v>13492</v>
      </c>
      <c r="N53" s="69">
        <v>16125</v>
      </c>
      <c r="O53" s="70">
        <v>18997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2" t="s">
        <v>24</v>
      </c>
      <c r="C57" s="1223"/>
      <c r="D57" s="1226" t="s">
        <v>25</v>
      </c>
      <c r="E57" s="1227"/>
      <c r="F57" s="1227"/>
      <c r="G57" s="1227"/>
      <c r="H57" s="1227"/>
      <c r="I57" s="1227"/>
      <c r="J57" s="1228"/>
      <c r="K57" s="83">
        <v>16800</v>
      </c>
      <c r="L57" s="84">
        <v>16800</v>
      </c>
      <c r="M57" s="84">
        <v>16800</v>
      </c>
      <c r="N57" s="84">
        <v>16800</v>
      </c>
      <c r="O57" s="85">
        <v>16800</v>
      </c>
    </row>
    <row r="58" spans="1:21" ht="31.5" customHeight="1" thickBot="1" x14ac:dyDescent="0.25">
      <c r="B58" s="1224"/>
      <c r="C58" s="1225"/>
      <c r="D58" s="1229" t="s">
        <v>26</v>
      </c>
      <c r="E58" s="1230"/>
      <c r="F58" s="1230"/>
      <c r="G58" s="1230"/>
      <c r="H58" s="1230"/>
      <c r="I58" s="1230"/>
      <c r="J58" s="1231"/>
      <c r="K58" s="86">
        <v>15000</v>
      </c>
      <c r="L58" s="87">
        <v>15000</v>
      </c>
      <c r="M58" s="87">
        <v>15000</v>
      </c>
      <c r="N58" s="87">
        <v>15000</v>
      </c>
      <c r="O58" s="88">
        <v>15000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LjZ75RNIN+KAf8tdy/Ac2rleLxgtngVXpadhy977K6Ib17FeQmkJ27WeQwPMadceSMnHlWl8CcBzNFxKj42g==" saltValue="OA3FvwCC8sGol676yLyHgQ==" spinCount="100000" sheet="1" objects="1" scenarios="1"/>
  <customSheetViews>
    <customSheetView guid="{D0A1E3C3-6574-4C5D-A036-A08CF835BD4B}" scale="80" showGridLines="0" fitToPage="1" hiddenRows="1" hiddenColumns="1" topLeftCell="A34">
      <selection activeCell="M61" sqref="M6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election activeCell="M50" sqref="M50:M5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565</v>
      </c>
      <c r="J40" s="100" t="s">
        <v>566</v>
      </c>
      <c r="K40" s="100" t="s">
        <v>567</v>
      </c>
      <c r="L40" s="100" t="s">
        <v>568</v>
      </c>
      <c r="M40" s="101" t="s">
        <v>569</v>
      </c>
    </row>
    <row r="41" spans="2:13" ht="27.75" customHeight="1" x14ac:dyDescent="0.2">
      <c r="B41" s="1252" t="s">
        <v>29</v>
      </c>
      <c r="C41" s="1253"/>
      <c r="D41" s="102"/>
      <c r="E41" s="1254" t="s">
        <v>30</v>
      </c>
      <c r="F41" s="1254"/>
      <c r="G41" s="1254"/>
      <c r="H41" s="1255"/>
      <c r="I41" s="103">
        <v>446961</v>
      </c>
      <c r="J41" s="104">
        <v>461232</v>
      </c>
      <c r="K41" s="104">
        <v>471864</v>
      </c>
      <c r="L41" s="104">
        <v>471043</v>
      </c>
      <c r="M41" s="105">
        <v>466542</v>
      </c>
    </row>
    <row r="42" spans="2:13" ht="27.75" customHeight="1" x14ac:dyDescent="0.2">
      <c r="B42" s="1242"/>
      <c r="C42" s="1243"/>
      <c r="D42" s="106"/>
      <c r="E42" s="1246" t="s">
        <v>31</v>
      </c>
      <c r="F42" s="1246"/>
      <c r="G42" s="1246"/>
      <c r="H42" s="1247"/>
      <c r="I42" s="107">
        <v>1910</v>
      </c>
      <c r="J42" s="108">
        <v>1608</v>
      </c>
      <c r="K42" s="108">
        <v>5112</v>
      </c>
      <c r="L42" s="108">
        <v>4599</v>
      </c>
      <c r="M42" s="109">
        <v>4078</v>
      </c>
    </row>
    <row r="43" spans="2:13" ht="27.75" customHeight="1" x14ac:dyDescent="0.2">
      <c r="B43" s="1242"/>
      <c r="C43" s="1243"/>
      <c r="D43" s="106"/>
      <c r="E43" s="1246" t="s">
        <v>32</v>
      </c>
      <c r="F43" s="1246"/>
      <c r="G43" s="1246"/>
      <c r="H43" s="1247"/>
      <c r="I43" s="107">
        <v>57595</v>
      </c>
      <c r="J43" s="108">
        <v>59105</v>
      </c>
      <c r="K43" s="108">
        <v>60801</v>
      </c>
      <c r="L43" s="108">
        <v>75693</v>
      </c>
      <c r="M43" s="109">
        <v>73023</v>
      </c>
    </row>
    <row r="44" spans="2:13" ht="27.75" customHeight="1" x14ac:dyDescent="0.2">
      <c r="B44" s="1242"/>
      <c r="C44" s="1243"/>
      <c r="D44" s="106"/>
      <c r="E44" s="1246" t="s">
        <v>33</v>
      </c>
      <c r="F44" s="1246"/>
      <c r="G44" s="1246"/>
      <c r="H44" s="1247"/>
      <c r="I44" s="107" t="s">
        <v>522</v>
      </c>
      <c r="J44" s="108" t="s">
        <v>522</v>
      </c>
      <c r="K44" s="108" t="s">
        <v>522</v>
      </c>
      <c r="L44" s="108" t="s">
        <v>522</v>
      </c>
      <c r="M44" s="109" t="s">
        <v>522</v>
      </c>
    </row>
    <row r="45" spans="2:13" ht="27.75" customHeight="1" x14ac:dyDescent="0.2">
      <c r="B45" s="1242"/>
      <c r="C45" s="1243"/>
      <c r="D45" s="106"/>
      <c r="E45" s="1246" t="s">
        <v>34</v>
      </c>
      <c r="F45" s="1246"/>
      <c r="G45" s="1246"/>
      <c r="H45" s="1247"/>
      <c r="I45" s="107">
        <v>52828</v>
      </c>
      <c r="J45" s="108">
        <v>77602</v>
      </c>
      <c r="K45" s="108">
        <v>74885</v>
      </c>
      <c r="L45" s="108">
        <v>74154</v>
      </c>
      <c r="M45" s="109">
        <v>75224</v>
      </c>
    </row>
    <row r="46" spans="2:13" ht="27.75" customHeight="1" x14ac:dyDescent="0.2">
      <c r="B46" s="1242"/>
      <c r="C46" s="1243"/>
      <c r="D46" s="110"/>
      <c r="E46" s="1246" t="s">
        <v>35</v>
      </c>
      <c r="F46" s="1246"/>
      <c r="G46" s="1246"/>
      <c r="H46" s="1247"/>
      <c r="I46" s="107">
        <v>716</v>
      </c>
      <c r="J46" s="108">
        <v>637</v>
      </c>
      <c r="K46" s="108">
        <v>530</v>
      </c>
      <c r="L46" s="108">
        <v>435</v>
      </c>
      <c r="M46" s="109">
        <v>407</v>
      </c>
    </row>
    <row r="47" spans="2:13" ht="27.75" customHeight="1" x14ac:dyDescent="0.2">
      <c r="B47" s="1242"/>
      <c r="C47" s="1243"/>
      <c r="D47" s="111"/>
      <c r="E47" s="1256" t="s">
        <v>36</v>
      </c>
      <c r="F47" s="1257"/>
      <c r="G47" s="1257"/>
      <c r="H47" s="1258"/>
      <c r="I47" s="107" t="s">
        <v>522</v>
      </c>
      <c r="J47" s="108" t="s">
        <v>522</v>
      </c>
      <c r="K47" s="108" t="s">
        <v>522</v>
      </c>
      <c r="L47" s="108" t="s">
        <v>522</v>
      </c>
      <c r="M47" s="109" t="s">
        <v>522</v>
      </c>
    </row>
    <row r="48" spans="2:13" ht="27.75" customHeight="1" x14ac:dyDescent="0.2">
      <c r="B48" s="1242"/>
      <c r="C48" s="1243"/>
      <c r="D48" s="106"/>
      <c r="E48" s="1246" t="s">
        <v>37</v>
      </c>
      <c r="F48" s="1246"/>
      <c r="G48" s="1246"/>
      <c r="H48" s="1247"/>
      <c r="I48" s="107" t="s">
        <v>522</v>
      </c>
      <c r="J48" s="108" t="s">
        <v>522</v>
      </c>
      <c r="K48" s="108" t="s">
        <v>522</v>
      </c>
      <c r="L48" s="108" t="s">
        <v>522</v>
      </c>
      <c r="M48" s="109" t="s">
        <v>522</v>
      </c>
    </row>
    <row r="49" spans="2:13" ht="27.75" customHeight="1" x14ac:dyDescent="0.2">
      <c r="B49" s="1244"/>
      <c r="C49" s="1245"/>
      <c r="D49" s="106"/>
      <c r="E49" s="1246" t="s">
        <v>38</v>
      </c>
      <c r="F49" s="1246"/>
      <c r="G49" s="1246"/>
      <c r="H49" s="1247"/>
      <c r="I49" s="107" t="s">
        <v>522</v>
      </c>
      <c r="J49" s="108" t="s">
        <v>522</v>
      </c>
      <c r="K49" s="108" t="s">
        <v>522</v>
      </c>
      <c r="L49" s="108" t="s">
        <v>522</v>
      </c>
      <c r="M49" s="109" t="s">
        <v>522</v>
      </c>
    </row>
    <row r="50" spans="2:13" ht="27.75" customHeight="1" x14ac:dyDescent="0.2">
      <c r="B50" s="1240" t="s">
        <v>39</v>
      </c>
      <c r="C50" s="1241"/>
      <c r="D50" s="112"/>
      <c r="E50" s="1246" t="s">
        <v>40</v>
      </c>
      <c r="F50" s="1246"/>
      <c r="G50" s="1246"/>
      <c r="H50" s="1247"/>
      <c r="I50" s="107">
        <v>66613</v>
      </c>
      <c r="J50" s="108">
        <v>69129</v>
      </c>
      <c r="K50" s="108">
        <v>67555</v>
      </c>
      <c r="L50" s="108">
        <v>61315</v>
      </c>
      <c r="M50" s="109">
        <v>59776</v>
      </c>
    </row>
    <row r="51" spans="2:13" ht="27.75" customHeight="1" x14ac:dyDescent="0.2">
      <c r="B51" s="1242"/>
      <c r="C51" s="1243"/>
      <c r="D51" s="106"/>
      <c r="E51" s="1246" t="s">
        <v>41</v>
      </c>
      <c r="F51" s="1246"/>
      <c r="G51" s="1246"/>
      <c r="H51" s="1247"/>
      <c r="I51" s="107">
        <v>96979</v>
      </c>
      <c r="J51" s="108">
        <v>99629</v>
      </c>
      <c r="K51" s="108">
        <v>103898</v>
      </c>
      <c r="L51" s="108">
        <v>98808</v>
      </c>
      <c r="M51" s="109">
        <v>102481</v>
      </c>
    </row>
    <row r="52" spans="2:13" ht="27.75" customHeight="1" x14ac:dyDescent="0.2">
      <c r="B52" s="1244"/>
      <c r="C52" s="1245"/>
      <c r="D52" s="106"/>
      <c r="E52" s="1246" t="s">
        <v>42</v>
      </c>
      <c r="F52" s="1246"/>
      <c r="G52" s="1246"/>
      <c r="H52" s="1247"/>
      <c r="I52" s="107">
        <v>384048</v>
      </c>
      <c r="J52" s="108">
        <v>390685</v>
      </c>
      <c r="K52" s="108">
        <v>384431</v>
      </c>
      <c r="L52" s="108">
        <v>378372</v>
      </c>
      <c r="M52" s="109">
        <v>377319</v>
      </c>
    </row>
    <row r="53" spans="2:13" ht="27.75" customHeight="1" thickBot="1" x14ac:dyDescent="0.25">
      <c r="B53" s="1248" t="s">
        <v>43</v>
      </c>
      <c r="C53" s="1249"/>
      <c r="D53" s="113"/>
      <c r="E53" s="1250" t="s">
        <v>44</v>
      </c>
      <c r="F53" s="1250"/>
      <c r="G53" s="1250"/>
      <c r="H53" s="1251"/>
      <c r="I53" s="114">
        <v>12370</v>
      </c>
      <c r="J53" s="115">
        <v>40743</v>
      </c>
      <c r="K53" s="115">
        <v>57308</v>
      </c>
      <c r="L53" s="115">
        <v>87430</v>
      </c>
      <c r="M53" s="116">
        <v>79697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ir0qXfzNz2eOcaWDlu1ywsKnPskrCG1+1meqPredSAeF6bmPxrDgzDWBznvNNRzyToTEPreRwa1NACoqhk19Q==" saltValue="4YiqGdjpzIoIb68rtLuRBQ==" spinCount="100000" sheet="1" objects="1" scenarios="1"/>
  <customSheetViews>
    <customSheetView guid="{D0A1E3C3-6574-4C5D-A036-A08CF835BD4B}"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D7" zoomScale="70" zoomScaleNormal="7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267" t="s">
        <v>47</v>
      </c>
      <c r="D55" s="1267"/>
      <c r="E55" s="1268"/>
      <c r="F55" s="128">
        <v>22769</v>
      </c>
      <c r="G55" s="128">
        <v>22748</v>
      </c>
      <c r="H55" s="129">
        <v>22497</v>
      </c>
    </row>
    <row r="56" spans="2:8" ht="52.5" customHeight="1" x14ac:dyDescent="0.2">
      <c r="B56" s="130"/>
      <c r="C56" s="1269" t="s">
        <v>48</v>
      </c>
      <c r="D56" s="1269"/>
      <c r="E56" s="1270"/>
      <c r="F56" s="131">
        <v>4952</v>
      </c>
      <c r="G56" s="131">
        <v>2172</v>
      </c>
      <c r="H56" s="132">
        <v>1831</v>
      </c>
    </row>
    <row r="57" spans="2:8" ht="53.25" customHeight="1" x14ac:dyDescent="0.2">
      <c r="B57" s="130"/>
      <c r="C57" s="1271" t="s">
        <v>49</v>
      </c>
      <c r="D57" s="1271"/>
      <c r="E57" s="1272"/>
      <c r="F57" s="133">
        <v>18420</v>
      </c>
      <c r="G57" s="133">
        <v>17646</v>
      </c>
      <c r="H57" s="134">
        <v>19892</v>
      </c>
    </row>
    <row r="58" spans="2:8" ht="45.75" customHeight="1" x14ac:dyDescent="0.2">
      <c r="B58" s="135"/>
      <c r="C58" s="1259" t="s">
        <v>620</v>
      </c>
      <c r="D58" s="1260"/>
      <c r="E58" s="1261"/>
      <c r="F58" s="136">
        <v>4977</v>
      </c>
      <c r="G58" s="136">
        <v>5477</v>
      </c>
      <c r="H58" s="137">
        <v>5978</v>
      </c>
    </row>
    <row r="59" spans="2:8" ht="45.75" customHeight="1" x14ac:dyDescent="0.2">
      <c r="B59" s="135"/>
      <c r="C59" s="1259" t="s">
        <v>621</v>
      </c>
      <c r="D59" s="1260"/>
      <c r="E59" s="1261"/>
      <c r="F59" s="136">
        <v>3322</v>
      </c>
      <c r="G59" s="136">
        <v>3670</v>
      </c>
      <c r="H59" s="137">
        <v>4670</v>
      </c>
    </row>
    <row r="60" spans="2:8" ht="45.75" customHeight="1" x14ac:dyDescent="0.2">
      <c r="B60" s="135"/>
      <c r="C60" s="1259" t="s">
        <v>622</v>
      </c>
      <c r="D60" s="1260"/>
      <c r="E60" s="1261"/>
      <c r="F60" s="136">
        <v>4000</v>
      </c>
      <c r="G60" s="136">
        <v>4000</v>
      </c>
      <c r="H60" s="137">
        <v>4000</v>
      </c>
    </row>
    <row r="61" spans="2:8" ht="45.75" customHeight="1" x14ac:dyDescent="0.2">
      <c r="B61" s="135"/>
      <c r="C61" s="1259" t="s">
        <v>623</v>
      </c>
      <c r="D61" s="1260"/>
      <c r="E61" s="1261"/>
      <c r="F61" s="136">
        <v>5155</v>
      </c>
      <c r="G61" s="136">
        <v>3655</v>
      </c>
      <c r="H61" s="137">
        <v>3656</v>
      </c>
    </row>
    <row r="62" spans="2:8" ht="45.75" customHeight="1" thickBot="1" x14ac:dyDescent="0.25">
      <c r="B62" s="138"/>
      <c r="C62" s="1262" t="s">
        <v>624</v>
      </c>
      <c r="D62" s="1263"/>
      <c r="E62" s="1264"/>
      <c r="F62" s="139" t="s">
        <v>625</v>
      </c>
      <c r="G62" s="139" t="s">
        <v>625</v>
      </c>
      <c r="H62" s="140">
        <v>674</v>
      </c>
    </row>
    <row r="63" spans="2:8" ht="52.5" customHeight="1" thickBot="1" x14ac:dyDescent="0.25">
      <c r="B63" s="141"/>
      <c r="C63" s="1265" t="s">
        <v>50</v>
      </c>
      <c r="D63" s="1265"/>
      <c r="E63" s="1266"/>
      <c r="F63" s="142">
        <v>46141</v>
      </c>
      <c r="G63" s="142">
        <v>42567</v>
      </c>
      <c r="H63" s="143">
        <v>44220</v>
      </c>
    </row>
    <row r="64" spans="2:8" ht="15" customHeight="1" x14ac:dyDescent="0.2"/>
  </sheetData>
  <sheetProtection algorithmName="SHA-512" hashValue="E/HiIJflDmGCw1szeSnJFD9D7sk4gdMSIVkQFckMX6EQHuv6ucuEcsmQYjHvLjFcD5Ufybi+4MjQOKuhamKlig==" saltValue="QHjp6+Lb/MLyXl5/XSzdUw==" spinCount="100000" sheet="1" objects="1" scenarios="1"/>
  <customSheetViews>
    <customSheetView guid="{D0A1E3C3-6574-4C5D-A036-A08CF835BD4B}" scale="70" showGridLines="0" fitToPage="1" hiddenRows="1" hiddenColumns="1" topLeftCell="A49">
      <selection activeCell="H61" sqref="H6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562</v>
      </c>
      <c r="G2" s="157"/>
      <c r="H2" s="158"/>
    </row>
    <row r="3" spans="1:8" x14ac:dyDescent="0.2">
      <c r="A3" s="154" t="s">
        <v>555</v>
      </c>
      <c r="B3" s="159"/>
      <c r="C3" s="160"/>
      <c r="D3" s="161">
        <v>47067</v>
      </c>
      <c r="E3" s="162"/>
      <c r="F3" s="163">
        <v>51684</v>
      </c>
      <c r="G3" s="164"/>
      <c r="H3" s="165"/>
    </row>
    <row r="4" spans="1:8" x14ac:dyDescent="0.2">
      <c r="A4" s="166"/>
      <c r="B4" s="167"/>
      <c r="C4" s="168"/>
      <c r="D4" s="169">
        <v>33607</v>
      </c>
      <c r="E4" s="170"/>
      <c r="F4" s="171">
        <v>26671</v>
      </c>
      <c r="G4" s="172"/>
      <c r="H4" s="173"/>
    </row>
    <row r="5" spans="1:8" x14ac:dyDescent="0.2">
      <c r="A5" s="154" t="s">
        <v>557</v>
      </c>
      <c r="B5" s="159"/>
      <c r="C5" s="160"/>
      <c r="D5" s="161">
        <v>61078</v>
      </c>
      <c r="E5" s="162"/>
      <c r="F5" s="163">
        <v>52897</v>
      </c>
      <c r="G5" s="164"/>
      <c r="H5" s="165"/>
    </row>
    <row r="6" spans="1:8" x14ac:dyDescent="0.2">
      <c r="A6" s="166"/>
      <c r="B6" s="167"/>
      <c r="C6" s="168"/>
      <c r="D6" s="169">
        <v>48001</v>
      </c>
      <c r="E6" s="170"/>
      <c r="F6" s="171">
        <v>27013</v>
      </c>
      <c r="G6" s="172"/>
      <c r="H6" s="173"/>
    </row>
    <row r="7" spans="1:8" x14ac:dyDescent="0.2">
      <c r="A7" s="154" t="s">
        <v>558</v>
      </c>
      <c r="B7" s="159"/>
      <c r="C7" s="160"/>
      <c r="D7" s="161">
        <v>62747</v>
      </c>
      <c r="E7" s="162"/>
      <c r="F7" s="163">
        <v>54945</v>
      </c>
      <c r="G7" s="164"/>
      <c r="H7" s="165"/>
    </row>
    <row r="8" spans="1:8" x14ac:dyDescent="0.2">
      <c r="A8" s="166"/>
      <c r="B8" s="167"/>
      <c r="C8" s="168"/>
      <c r="D8" s="169">
        <v>37116</v>
      </c>
      <c r="E8" s="170"/>
      <c r="F8" s="171">
        <v>29293</v>
      </c>
      <c r="G8" s="172"/>
      <c r="H8" s="173"/>
    </row>
    <row r="9" spans="1:8" x14ac:dyDescent="0.2">
      <c r="A9" s="154" t="s">
        <v>559</v>
      </c>
      <c r="B9" s="159"/>
      <c r="C9" s="160"/>
      <c r="D9" s="161">
        <v>55672</v>
      </c>
      <c r="E9" s="162"/>
      <c r="F9" s="163">
        <v>57132</v>
      </c>
      <c r="G9" s="164"/>
      <c r="H9" s="165"/>
    </row>
    <row r="10" spans="1:8" x14ac:dyDescent="0.2">
      <c r="A10" s="166"/>
      <c r="B10" s="167"/>
      <c r="C10" s="168"/>
      <c r="D10" s="169">
        <v>40277</v>
      </c>
      <c r="E10" s="170"/>
      <c r="F10" s="171">
        <v>30126</v>
      </c>
      <c r="G10" s="172"/>
      <c r="H10" s="173"/>
    </row>
    <row r="11" spans="1:8" x14ac:dyDescent="0.2">
      <c r="A11" s="154" t="s">
        <v>560</v>
      </c>
      <c r="B11" s="159"/>
      <c r="C11" s="160"/>
      <c r="D11" s="161">
        <v>51789</v>
      </c>
      <c r="E11" s="162"/>
      <c r="F11" s="163">
        <v>58766</v>
      </c>
      <c r="G11" s="164"/>
      <c r="H11" s="165"/>
    </row>
    <row r="12" spans="1:8" x14ac:dyDescent="0.2">
      <c r="A12" s="166"/>
      <c r="B12" s="167"/>
      <c r="C12" s="174"/>
      <c r="D12" s="169">
        <v>31598</v>
      </c>
      <c r="E12" s="170"/>
      <c r="F12" s="171">
        <v>29363</v>
      </c>
      <c r="G12" s="172"/>
      <c r="H12" s="173"/>
    </row>
    <row r="13" spans="1:8" x14ac:dyDescent="0.2">
      <c r="A13" s="154"/>
      <c r="B13" s="159"/>
      <c r="C13" s="175"/>
      <c r="D13" s="176">
        <v>55671</v>
      </c>
      <c r="E13" s="177"/>
      <c r="F13" s="178">
        <v>55085</v>
      </c>
      <c r="G13" s="179"/>
      <c r="H13" s="165"/>
    </row>
    <row r="14" spans="1:8" x14ac:dyDescent="0.2">
      <c r="A14" s="166"/>
      <c r="B14" s="167"/>
      <c r="C14" s="168"/>
      <c r="D14" s="169">
        <v>38120</v>
      </c>
      <c r="E14" s="170"/>
      <c r="F14" s="171">
        <v>28493</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0.93</v>
      </c>
      <c r="C19" s="180">
        <f>ROUND(VALUE(SUBSTITUTE(実質収支比率等に係る経年分析!G$48,"▲","-")),2)</f>
        <v>1.28</v>
      </c>
      <c r="D19" s="180">
        <f>ROUND(VALUE(SUBSTITUTE(実質収支比率等に係る経年分析!H$48,"▲","-")),2)</f>
        <v>0.49</v>
      </c>
      <c r="E19" s="180">
        <f>ROUND(VALUE(SUBSTITUTE(実質収支比率等に係る経年分析!I$48,"▲","-")),2)</f>
        <v>0.57999999999999996</v>
      </c>
      <c r="F19" s="180">
        <f>ROUND(VALUE(SUBSTITUTE(実質収支比率等に係る経年分析!J$48,"▲","-")),2)</f>
        <v>2.52</v>
      </c>
    </row>
    <row r="20" spans="1:11" x14ac:dyDescent="0.2">
      <c r="A20" s="180" t="s">
        <v>54</v>
      </c>
      <c r="B20" s="180">
        <f>ROUND(VALUE(SUBSTITUTE(実質収支比率等に係る経年分析!F$47,"▲","-")),2)</f>
        <v>7.44</v>
      </c>
      <c r="C20" s="180">
        <f>ROUND(VALUE(SUBSTITUTE(実質収支比率等に係る経年分析!G$47,"▲","-")),2)</f>
        <v>6.42</v>
      </c>
      <c r="D20" s="180">
        <f>ROUND(VALUE(SUBSTITUTE(実質収支比率等に係る経年分析!H$47,"▲","-")),2)</f>
        <v>7.61</v>
      </c>
      <c r="E20" s="180">
        <f>ROUND(VALUE(SUBSTITUTE(実質収支比率等に係る経年分析!I$47,"▲","-")),2)</f>
        <v>7.55</v>
      </c>
      <c r="F20" s="180">
        <f>ROUND(VALUE(SUBSTITUTE(実質収支比率等に係る経年分析!J$47,"▲","-")),2)</f>
        <v>7.27</v>
      </c>
    </row>
    <row r="21" spans="1:11" x14ac:dyDescent="0.2">
      <c r="A21" s="180" t="s">
        <v>55</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0.47</v>
      </c>
      <c r="D21" s="180">
        <f>IF(ISNUMBER(VALUE(SUBSTITUTE(実質収支比率等に係る経年分析!H$49,"▲","-"))),ROUND(VALUE(SUBSTITUTE(実質収支比率等に係る経年分析!H$49,"▲","-")),2),NA())</f>
        <v>0.49</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1.87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さいたま市後期高齢者医療事業特別会計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さいたま市食肉中央卸売市場及びと畜場事業特別会計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さいたま市国民健康保険事業特別会計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2">
      <c r="A32" s="181" t="str">
        <f>IF(連結実質赤字比率に係る赤字・黒字の構成分析!C$38="",NA(),連結実質赤字比率に係る赤字・黒字の構成分析!C$38)</f>
        <v>さいたま市介護保険事業特別会計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2">
      <c r="A33" s="181" t="str">
        <f>IF(連結実質赤字比率に係る赤字・黒字の構成分析!C$37="",NA(),連結実質赤字比率に係る赤字・黒字の構成分析!C$37)</f>
        <v>さいたま市病院事業会計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1.46</v>
      </c>
    </row>
    <row r="34" spans="1:16" x14ac:dyDescent="0.2">
      <c r="A34" s="181" t="str">
        <f>IF(連結実質赤字比率に係る赤字・黒字の構成分析!C$36="",NA(),連結実質赤字比率に係る赤字・黒字の構成分析!C$36)</f>
        <v>さいたま市下水道事業会計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2.5099999999999998</v>
      </c>
    </row>
    <row r="36" spans="1:16" x14ac:dyDescent="0.2">
      <c r="A36" s="181" t="str">
        <f>IF(連結実質赤字比率に係る赤字・黒字の構成分析!C$34="",NA(),連結実質赤字比率に係る赤字・黒字の構成分析!C$34)</f>
        <v>さいたま市水道事業会計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42135</v>
      </c>
      <c r="E42" s="182"/>
      <c r="F42" s="182"/>
      <c r="G42" s="182">
        <f>'実質公債費比率（分子）の構造'!L$52</f>
        <v>41772</v>
      </c>
      <c r="H42" s="182"/>
      <c r="I42" s="182"/>
      <c r="J42" s="182">
        <f>'実質公債費比率（分子）の構造'!M$52</f>
        <v>42794</v>
      </c>
      <c r="K42" s="182"/>
      <c r="L42" s="182"/>
      <c r="M42" s="182">
        <f>'実質公債費比率（分子）の構造'!N$52</f>
        <v>41621</v>
      </c>
      <c r="N42" s="182"/>
      <c r="O42" s="182"/>
      <c r="P42" s="182">
        <f>'実質公債費比率（分子）の構造'!O$52</f>
        <v>41316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355</v>
      </c>
      <c r="C44" s="182"/>
      <c r="D44" s="182"/>
      <c r="E44" s="182">
        <f>'実質公債費比率（分子）の構造'!L$50</f>
        <v>356</v>
      </c>
      <c r="F44" s="182"/>
      <c r="G44" s="182"/>
      <c r="H44" s="182">
        <f>'実質公債費比率（分子）の構造'!M$50</f>
        <v>366</v>
      </c>
      <c r="I44" s="182"/>
      <c r="J44" s="182"/>
      <c r="K44" s="182">
        <f>'実質公債費比率（分子）の構造'!N$50</f>
        <v>581</v>
      </c>
      <c r="L44" s="182"/>
      <c r="M44" s="182"/>
      <c r="N44" s="182">
        <f>'実質公債費比率（分子）の構造'!O$50</f>
        <v>577</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5489</v>
      </c>
      <c r="C46" s="182"/>
      <c r="D46" s="182"/>
      <c r="E46" s="182">
        <f>'実質公債費比率（分子）の構造'!L$48</f>
        <v>4720</v>
      </c>
      <c r="F46" s="182"/>
      <c r="G46" s="182"/>
      <c r="H46" s="182">
        <f>'実質公債費比率（分子）の構造'!M$48</f>
        <v>5033</v>
      </c>
      <c r="I46" s="182"/>
      <c r="J46" s="182"/>
      <c r="K46" s="182">
        <f>'実質公債費比率（分子）の構造'!N$48</f>
        <v>4435</v>
      </c>
      <c r="L46" s="182"/>
      <c r="M46" s="182"/>
      <c r="N46" s="182">
        <f>'実質公債費比率（分子）の構造'!O$48</f>
        <v>5143</v>
      </c>
      <c r="O46" s="182"/>
      <c r="P46" s="182"/>
    </row>
    <row r="47" spans="1:16" x14ac:dyDescent="0.2">
      <c r="A47" s="182" t="s">
        <v>67</v>
      </c>
      <c r="B47" s="182">
        <f>'実質公債費比率（分子）の構造'!K$47</f>
        <v>3333</v>
      </c>
      <c r="C47" s="182"/>
      <c r="D47" s="182"/>
      <c r="E47" s="182">
        <f>'実質公債費比率（分子）の構造'!L$47</f>
        <v>3333</v>
      </c>
      <c r="F47" s="182"/>
      <c r="G47" s="182"/>
      <c r="H47" s="182">
        <f>'実質公債費比率（分子）の構造'!M$47</f>
        <v>3333</v>
      </c>
      <c r="I47" s="182"/>
      <c r="J47" s="182"/>
      <c r="K47" s="182">
        <f>'実質公債費比率（分子）の構造'!N$47</f>
        <v>3333</v>
      </c>
      <c r="L47" s="182"/>
      <c r="M47" s="182"/>
      <c r="N47" s="182">
        <f>'実質公債費比率（分子）の構造'!O$47</f>
        <v>3333</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45011</v>
      </c>
      <c r="C49" s="182"/>
      <c r="D49" s="182"/>
      <c r="E49" s="182">
        <f>'実質公債費比率（分子）の構造'!L$45</f>
        <v>46705</v>
      </c>
      <c r="F49" s="182"/>
      <c r="G49" s="182"/>
      <c r="H49" s="182">
        <f>'実質公債費比率（分子）の構造'!M$45</f>
        <v>47554</v>
      </c>
      <c r="I49" s="182"/>
      <c r="J49" s="182"/>
      <c r="K49" s="182">
        <f>'実質公債費比率（分子）の構造'!N$45</f>
        <v>49397</v>
      </c>
      <c r="L49" s="182"/>
      <c r="M49" s="182"/>
      <c r="N49" s="182">
        <f>'実質公債費比率（分子）の構造'!O$45</f>
        <v>51260</v>
      </c>
      <c r="O49" s="182"/>
      <c r="P49" s="182"/>
    </row>
    <row r="50" spans="1:16" x14ac:dyDescent="0.2">
      <c r="A50" s="182" t="s">
        <v>70</v>
      </c>
      <c r="B50" s="182" t="e">
        <f>NA()</f>
        <v>#N/A</v>
      </c>
      <c r="C50" s="182">
        <f>IF(ISNUMBER('実質公債費比率（分子）の構造'!K$53),'実質公債費比率（分子）の構造'!K$53,NA())</f>
        <v>12053</v>
      </c>
      <c r="D50" s="182" t="e">
        <f>NA()</f>
        <v>#N/A</v>
      </c>
      <c r="E50" s="182" t="e">
        <f>NA()</f>
        <v>#N/A</v>
      </c>
      <c r="F50" s="182">
        <f>IF(ISNUMBER('実質公債費比率（分子）の構造'!L$53),'実質公債費比率（分子）の構造'!L$53,NA())</f>
        <v>13342</v>
      </c>
      <c r="G50" s="182" t="e">
        <f>NA()</f>
        <v>#N/A</v>
      </c>
      <c r="H50" s="182" t="e">
        <f>NA()</f>
        <v>#N/A</v>
      </c>
      <c r="I50" s="182">
        <f>IF(ISNUMBER('実質公債費比率（分子）の構造'!M$53),'実質公債費比率（分子）の構造'!M$53,NA())</f>
        <v>13492</v>
      </c>
      <c r="J50" s="182" t="e">
        <f>NA()</f>
        <v>#N/A</v>
      </c>
      <c r="K50" s="182" t="e">
        <f>NA()</f>
        <v>#N/A</v>
      </c>
      <c r="L50" s="182">
        <f>IF(ISNUMBER('実質公債費比率（分子）の構造'!N$53),'実質公債費比率（分子）の構造'!N$53,NA())</f>
        <v>16125</v>
      </c>
      <c r="M50" s="182" t="e">
        <f>NA()</f>
        <v>#N/A</v>
      </c>
      <c r="N50" s="182" t="e">
        <f>NA()</f>
        <v>#N/A</v>
      </c>
      <c r="O50" s="182">
        <f>IF(ISNUMBER('実質公債費比率（分子）の構造'!O$53),'実質公債費比率（分子）の構造'!O$53,NA())</f>
        <v>18997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384048</v>
      </c>
      <c r="E56" s="181"/>
      <c r="F56" s="181"/>
      <c r="G56" s="181">
        <f>'将来負担比率（分子）の構造'!J$52</f>
        <v>390685</v>
      </c>
      <c r="H56" s="181"/>
      <c r="I56" s="181"/>
      <c r="J56" s="181">
        <f>'将来負担比率（分子）の構造'!K$52</f>
        <v>384431</v>
      </c>
      <c r="K56" s="181"/>
      <c r="L56" s="181"/>
      <c r="M56" s="181">
        <f>'将来負担比率（分子）の構造'!L$52</f>
        <v>378372</v>
      </c>
      <c r="N56" s="181"/>
      <c r="O56" s="181"/>
      <c r="P56" s="181">
        <f>'将来負担比率（分子）の構造'!M$52</f>
        <v>377319</v>
      </c>
    </row>
    <row r="57" spans="1:16" x14ac:dyDescent="0.2">
      <c r="A57" s="181" t="s">
        <v>41</v>
      </c>
      <c r="B57" s="181"/>
      <c r="C57" s="181"/>
      <c r="D57" s="181">
        <f>'将来負担比率（分子）の構造'!I$51</f>
        <v>96979</v>
      </c>
      <c r="E57" s="181"/>
      <c r="F57" s="181"/>
      <c r="G57" s="181">
        <f>'将来負担比率（分子）の構造'!J$51</f>
        <v>99629</v>
      </c>
      <c r="H57" s="181"/>
      <c r="I57" s="181"/>
      <c r="J57" s="181">
        <f>'将来負担比率（分子）の構造'!K$51</f>
        <v>103898</v>
      </c>
      <c r="K57" s="181"/>
      <c r="L57" s="181"/>
      <c r="M57" s="181">
        <f>'将来負担比率（分子）の構造'!L$51</f>
        <v>98808</v>
      </c>
      <c r="N57" s="181"/>
      <c r="O57" s="181"/>
      <c r="P57" s="181">
        <f>'将来負担比率（分子）の構造'!M$51</f>
        <v>102481</v>
      </c>
    </row>
    <row r="58" spans="1:16" x14ac:dyDescent="0.2">
      <c r="A58" s="181" t="s">
        <v>40</v>
      </c>
      <c r="B58" s="181"/>
      <c r="C58" s="181"/>
      <c r="D58" s="181">
        <f>'将来負担比率（分子）の構造'!I$50</f>
        <v>66613</v>
      </c>
      <c r="E58" s="181"/>
      <c r="F58" s="181"/>
      <c r="G58" s="181">
        <f>'将来負担比率（分子）の構造'!J$50</f>
        <v>69129</v>
      </c>
      <c r="H58" s="181"/>
      <c r="I58" s="181"/>
      <c r="J58" s="181">
        <f>'将来負担比率（分子）の構造'!K$50</f>
        <v>67555</v>
      </c>
      <c r="K58" s="181"/>
      <c r="L58" s="181"/>
      <c r="M58" s="181">
        <f>'将来負担比率（分子）の構造'!L$50</f>
        <v>61315</v>
      </c>
      <c r="N58" s="181"/>
      <c r="O58" s="181"/>
      <c r="P58" s="181">
        <f>'将来負担比率（分子）の構造'!M$50</f>
        <v>59776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716</v>
      </c>
      <c r="C61" s="181"/>
      <c r="D61" s="181"/>
      <c r="E61" s="181">
        <f>'将来負担比率（分子）の構造'!J$46</f>
        <v>637</v>
      </c>
      <c r="F61" s="181"/>
      <c r="G61" s="181"/>
      <c r="H61" s="181">
        <f>'将来負担比率（分子）の構造'!K$46</f>
        <v>530</v>
      </c>
      <c r="I61" s="181"/>
      <c r="J61" s="181"/>
      <c r="K61" s="181">
        <f>'将来負担比率（分子）の構造'!L$46</f>
        <v>435</v>
      </c>
      <c r="L61" s="181"/>
      <c r="M61" s="181"/>
      <c r="N61" s="181">
        <f>'将来負担比率（分子）の構造'!M$46</f>
        <v>407</v>
      </c>
      <c r="O61" s="181"/>
      <c r="P61" s="181"/>
    </row>
    <row r="62" spans="1:16" x14ac:dyDescent="0.2">
      <c r="A62" s="181" t="s">
        <v>34</v>
      </c>
      <c r="B62" s="181">
        <f>'将来負担比率（分子）の構造'!I$45</f>
        <v>52828</v>
      </c>
      <c r="C62" s="181"/>
      <c r="D62" s="181"/>
      <c r="E62" s="181">
        <f>'将来負担比率（分子）の構造'!J$45</f>
        <v>77602</v>
      </c>
      <c r="F62" s="181"/>
      <c r="G62" s="181"/>
      <c r="H62" s="181">
        <f>'将来負担比率（分子）の構造'!K$45</f>
        <v>74885</v>
      </c>
      <c r="I62" s="181"/>
      <c r="J62" s="181"/>
      <c r="K62" s="181">
        <f>'将来負担比率（分子）の構造'!L$45</f>
        <v>74154</v>
      </c>
      <c r="L62" s="181"/>
      <c r="M62" s="181"/>
      <c r="N62" s="181">
        <f>'将来負担比率（分子）の構造'!M$45</f>
        <v>75224</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57595</v>
      </c>
      <c r="C64" s="181"/>
      <c r="D64" s="181"/>
      <c r="E64" s="181">
        <f>'将来負担比率（分子）の構造'!J$43</f>
        <v>59105</v>
      </c>
      <c r="F64" s="181"/>
      <c r="G64" s="181"/>
      <c r="H64" s="181">
        <f>'将来負担比率（分子）の構造'!K$43</f>
        <v>60801</v>
      </c>
      <c r="I64" s="181"/>
      <c r="J64" s="181"/>
      <c r="K64" s="181">
        <f>'将来負担比率（分子）の構造'!L$43</f>
        <v>75693</v>
      </c>
      <c r="L64" s="181"/>
      <c r="M64" s="181"/>
      <c r="N64" s="181">
        <f>'将来負担比率（分子）の構造'!M$43</f>
        <v>73023</v>
      </c>
      <c r="O64" s="181"/>
      <c r="P64" s="181"/>
    </row>
    <row r="65" spans="1:16" x14ac:dyDescent="0.2">
      <c r="A65" s="181" t="s">
        <v>31</v>
      </c>
      <c r="B65" s="181">
        <f>'将来負担比率（分子）の構造'!I$42</f>
        <v>1910</v>
      </c>
      <c r="C65" s="181"/>
      <c r="D65" s="181"/>
      <c r="E65" s="181">
        <f>'将来負担比率（分子）の構造'!J$42</f>
        <v>1608</v>
      </c>
      <c r="F65" s="181"/>
      <c r="G65" s="181"/>
      <c r="H65" s="181">
        <f>'将来負担比率（分子）の構造'!K$42</f>
        <v>5112</v>
      </c>
      <c r="I65" s="181"/>
      <c r="J65" s="181"/>
      <c r="K65" s="181">
        <f>'将来負担比率（分子）の構造'!L$42</f>
        <v>4599</v>
      </c>
      <c r="L65" s="181"/>
      <c r="M65" s="181"/>
      <c r="N65" s="181">
        <f>'将来負担比率（分子）の構造'!M$42</f>
        <v>4078</v>
      </c>
      <c r="O65" s="181"/>
      <c r="P65" s="181"/>
    </row>
    <row r="66" spans="1:16" x14ac:dyDescent="0.2">
      <c r="A66" s="181" t="s">
        <v>30</v>
      </c>
      <c r="B66" s="181">
        <f>'将来負担比率（分子）の構造'!I$41</f>
        <v>446961</v>
      </c>
      <c r="C66" s="181"/>
      <c r="D66" s="181"/>
      <c r="E66" s="181">
        <f>'将来負担比率（分子）の構造'!J$41</f>
        <v>461232</v>
      </c>
      <c r="F66" s="181"/>
      <c r="G66" s="181"/>
      <c r="H66" s="181">
        <f>'将来負担比率（分子）の構造'!K$41</f>
        <v>471864</v>
      </c>
      <c r="I66" s="181"/>
      <c r="J66" s="181"/>
      <c r="K66" s="181">
        <f>'将来負担比率（分子）の構造'!L$41</f>
        <v>471043</v>
      </c>
      <c r="L66" s="181"/>
      <c r="M66" s="181"/>
      <c r="N66" s="181">
        <f>'将来負担比率（分子）の構造'!M$41</f>
        <v>466542</v>
      </c>
      <c r="O66" s="181"/>
      <c r="P66" s="181"/>
    </row>
    <row r="67" spans="1:16" x14ac:dyDescent="0.2">
      <c r="A67" s="181" t="s">
        <v>74</v>
      </c>
      <c r="B67" s="181" t="e">
        <f>NA()</f>
        <v>#N/A</v>
      </c>
      <c r="C67" s="181">
        <f>IF(ISNUMBER('将来負担比率（分子）の構造'!I$53), IF('将来負担比率（分子）の構造'!I$53 &lt; 0, 0, '将来負担比率（分子）の構造'!I$53), NA())</f>
        <v>12370</v>
      </c>
      <c r="D67" s="181" t="e">
        <f>NA()</f>
        <v>#N/A</v>
      </c>
      <c r="E67" s="181" t="e">
        <f>NA()</f>
        <v>#N/A</v>
      </c>
      <c r="F67" s="181">
        <f>IF(ISNUMBER('将来負担比率（分子）の構造'!J$53), IF('将来負担比率（分子）の構造'!J$53 &lt; 0, 0, '将来負担比率（分子）の構造'!J$53), NA())</f>
        <v>40743</v>
      </c>
      <c r="G67" s="181" t="e">
        <f>NA()</f>
        <v>#N/A</v>
      </c>
      <c r="H67" s="181" t="e">
        <f>NA()</f>
        <v>#N/A</v>
      </c>
      <c r="I67" s="181">
        <f>IF(ISNUMBER('将来負担比率（分子）の構造'!K$53), IF('将来負担比率（分子）の構造'!K$53 &lt; 0, 0, '将来負担比率（分子）の構造'!K$53), NA())</f>
        <v>57308</v>
      </c>
      <c r="J67" s="181" t="e">
        <f>NA()</f>
        <v>#N/A</v>
      </c>
      <c r="K67" s="181" t="e">
        <f>NA()</f>
        <v>#N/A</v>
      </c>
      <c r="L67" s="181">
        <f>IF(ISNUMBER('将来負担比率（分子）の構造'!L$53), IF('将来負担比率（分子）の構造'!L$53 &lt; 0, 0, '将来負担比率（分子）の構造'!L$53), NA())</f>
        <v>87430</v>
      </c>
      <c r="M67" s="181" t="e">
        <f>NA()</f>
        <v>#N/A</v>
      </c>
      <c r="N67" s="181" t="e">
        <f>NA()</f>
        <v>#N/A</v>
      </c>
      <c r="O67" s="181">
        <f>IF(ISNUMBER('将来負担比率（分子）の構造'!M$53), IF('将来負担比率（分子）の構造'!M$53 &lt; 0, 0, '将来負担比率（分子）の構造'!M$53), NA())</f>
        <v>79697</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22769</v>
      </c>
      <c r="C72" s="185">
        <f>基金残高に係る経年分析!G55</f>
        <v>22748</v>
      </c>
      <c r="D72" s="185">
        <f>基金残高に係る経年分析!H55</f>
        <v>22497</v>
      </c>
    </row>
    <row r="73" spans="1:16" x14ac:dyDescent="0.2">
      <c r="A73" s="184" t="s">
        <v>77</v>
      </c>
      <c r="B73" s="185">
        <f>基金残高に係る経年分析!F56</f>
        <v>4952</v>
      </c>
      <c r="C73" s="185">
        <f>基金残高に係る経年分析!G56</f>
        <v>2172</v>
      </c>
      <c r="D73" s="185">
        <f>基金残高に係る経年分析!H56</f>
        <v>1831</v>
      </c>
    </row>
    <row r="74" spans="1:16" x14ac:dyDescent="0.2">
      <c r="A74" s="184" t="s">
        <v>78</v>
      </c>
      <c r="B74" s="185">
        <f>基金残高に係る経年分析!F57</f>
        <v>18420</v>
      </c>
      <c r="C74" s="185">
        <f>基金残高に係る経年分析!G57</f>
        <v>17646</v>
      </c>
      <c r="D74" s="185">
        <f>基金残高に係る経年分析!H57</f>
        <v>19892</v>
      </c>
    </row>
  </sheetData>
  <sheetProtection algorithmName="SHA-512" hashValue="TQL8kDBcLcyd3NqlQgz1OPMBRsWgVoAbyRTZCC/vJ5Q3OVsOw+peULV+n6gF9DUhL22dFTHlKPLIK1PFy9k5eg==" saltValue="9ajUsrW5MQRuATXkPgeVBw==" spinCount="100000" sheet="1" objects="1" scenarios="1"/>
  <customSheetViews>
    <customSheetView guid="{D0A1E3C3-6574-4C5D-A036-A08CF835BD4B}"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T1"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274685901</v>
      </c>
      <c r="S5" s="698"/>
      <c r="T5" s="698"/>
      <c r="U5" s="698"/>
      <c r="V5" s="698"/>
      <c r="W5" s="698"/>
      <c r="X5" s="698"/>
      <c r="Y5" s="741"/>
      <c r="Z5" s="759">
        <v>38.299999999999997</v>
      </c>
      <c r="AA5" s="759"/>
      <c r="AB5" s="759"/>
      <c r="AC5" s="759"/>
      <c r="AD5" s="760">
        <v>255870435</v>
      </c>
      <c r="AE5" s="760"/>
      <c r="AF5" s="760"/>
      <c r="AG5" s="760"/>
      <c r="AH5" s="760"/>
      <c r="AI5" s="760"/>
      <c r="AJ5" s="760"/>
      <c r="AK5" s="760"/>
      <c r="AL5" s="742">
        <v>83.5</v>
      </c>
      <c r="AM5" s="713"/>
      <c r="AN5" s="713"/>
      <c r="AO5" s="743"/>
      <c r="AP5" s="708" t="s">
        <v>225</v>
      </c>
      <c r="AQ5" s="709"/>
      <c r="AR5" s="709"/>
      <c r="AS5" s="709"/>
      <c r="AT5" s="709"/>
      <c r="AU5" s="709"/>
      <c r="AV5" s="709"/>
      <c r="AW5" s="709"/>
      <c r="AX5" s="709"/>
      <c r="AY5" s="709"/>
      <c r="AZ5" s="709"/>
      <c r="BA5" s="709"/>
      <c r="BB5" s="709"/>
      <c r="BC5" s="709"/>
      <c r="BD5" s="709"/>
      <c r="BE5" s="709"/>
      <c r="BF5" s="710"/>
      <c r="BG5" s="642">
        <v>251136782</v>
      </c>
      <c r="BH5" s="643"/>
      <c r="BI5" s="643"/>
      <c r="BJ5" s="643"/>
      <c r="BK5" s="643"/>
      <c r="BL5" s="643"/>
      <c r="BM5" s="643"/>
      <c r="BN5" s="644"/>
      <c r="BO5" s="675">
        <v>91.4</v>
      </c>
      <c r="BP5" s="675"/>
      <c r="BQ5" s="675"/>
      <c r="BR5" s="675"/>
      <c r="BS5" s="676">
        <v>3168355</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2901407</v>
      </c>
      <c r="S6" s="643"/>
      <c r="T6" s="643"/>
      <c r="U6" s="643"/>
      <c r="V6" s="643"/>
      <c r="W6" s="643"/>
      <c r="X6" s="643"/>
      <c r="Y6" s="644"/>
      <c r="Z6" s="675">
        <v>0.4</v>
      </c>
      <c r="AA6" s="675"/>
      <c r="AB6" s="675"/>
      <c r="AC6" s="675"/>
      <c r="AD6" s="676">
        <v>2901407</v>
      </c>
      <c r="AE6" s="676"/>
      <c r="AF6" s="676"/>
      <c r="AG6" s="676"/>
      <c r="AH6" s="676"/>
      <c r="AI6" s="676"/>
      <c r="AJ6" s="676"/>
      <c r="AK6" s="676"/>
      <c r="AL6" s="645">
        <v>0.9</v>
      </c>
      <c r="AM6" s="646"/>
      <c r="AN6" s="646"/>
      <c r="AO6" s="677"/>
      <c r="AP6" s="639" t="s">
        <v>230</v>
      </c>
      <c r="AQ6" s="640"/>
      <c r="AR6" s="640"/>
      <c r="AS6" s="640"/>
      <c r="AT6" s="640"/>
      <c r="AU6" s="640"/>
      <c r="AV6" s="640"/>
      <c r="AW6" s="640"/>
      <c r="AX6" s="640"/>
      <c r="AY6" s="640"/>
      <c r="AZ6" s="640"/>
      <c r="BA6" s="640"/>
      <c r="BB6" s="640"/>
      <c r="BC6" s="640"/>
      <c r="BD6" s="640"/>
      <c r="BE6" s="640"/>
      <c r="BF6" s="641"/>
      <c r="BG6" s="642">
        <v>251136782</v>
      </c>
      <c r="BH6" s="643"/>
      <c r="BI6" s="643"/>
      <c r="BJ6" s="643"/>
      <c r="BK6" s="643"/>
      <c r="BL6" s="643"/>
      <c r="BM6" s="643"/>
      <c r="BN6" s="644"/>
      <c r="BO6" s="675">
        <v>91.4</v>
      </c>
      <c r="BP6" s="675"/>
      <c r="BQ6" s="675"/>
      <c r="BR6" s="675"/>
      <c r="BS6" s="676">
        <v>3168355</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1548859</v>
      </c>
      <c r="CS6" s="643"/>
      <c r="CT6" s="643"/>
      <c r="CU6" s="643"/>
      <c r="CV6" s="643"/>
      <c r="CW6" s="643"/>
      <c r="CX6" s="643"/>
      <c r="CY6" s="644"/>
      <c r="CZ6" s="742">
        <v>0.2</v>
      </c>
      <c r="DA6" s="713"/>
      <c r="DB6" s="713"/>
      <c r="DC6" s="745"/>
      <c r="DD6" s="648" t="s">
        <v>232</v>
      </c>
      <c r="DE6" s="643"/>
      <c r="DF6" s="643"/>
      <c r="DG6" s="643"/>
      <c r="DH6" s="643"/>
      <c r="DI6" s="643"/>
      <c r="DJ6" s="643"/>
      <c r="DK6" s="643"/>
      <c r="DL6" s="643"/>
      <c r="DM6" s="643"/>
      <c r="DN6" s="643"/>
      <c r="DO6" s="643"/>
      <c r="DP6" s="644"/>
      <c r="DQ6" s="648">
        <v>1548217</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191361</v>
      </c>
      <c r="S7" s="643"/>
      <c r="T7" s="643"/>
      <c r="U7" s="643"/>
      <c r="V7" s="643"/>
      <c r="W7" s="643"/>
      <c r="X7" s="643"/>
      <c r="Y7" s="644"/>
      <c r="Z7" s="675">
        <v>0</v>
      </c>
      <c r="AA7" s="675"/>
      <c r="AB7" s="675"/>
      <c r="AC7" s="675"/>
      <c r="AD7" s="676">
        <v>191361</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154445013</v>
      </c>
      <c r="BH7" s="643"/>
      <c r="BI7" s="643"/>
      <c r="BJ7" s="643"/>
      <c r="BK7" s="643"/>
      <c r="BL7" s="643"/>
      <c r="BM7" s="643"/>
      <c r="BN7" s="644"/>
      <c r="BO7" s="675">
        <v>56.2</v>
      </c>
      <c r="BP7" s="675"/>
      <c r="BQ7" s="675"/>
      <c r="BR7" s="675"/>
      <c r="BS7" s="676">
        <v>3168355</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179091452</v>
      </c>
      <c r="CS7" s="643"/>
      <c r="CT7" s="643"/>
      <c r="CU7" s="643"/>
      <c r="CV7" s="643"/>
      <c r="CW7" s="643"/>
      <c r="CX7" s="643"/>
      <c r="CY7" s="644"/>
      <c r="CZ7" s="675">
        <v>25.4</v>
      </c>
      <c r="DA7" s="675"/>
      <c r="DB7" s="675"/>
      <c r="DC7" s="675"/>
      <c r="DD7" s="648">
        <v>7174473</v>
      </c>
      <c r="DE7" s="643"/>
      <c r="DF7" s="643"/>
      <c r="DG7" s="643"/>
      <c r="DH7" s="643"/>
      <c r="DI7" s="643"/>
      <c r="DJ7" s="643"/>
      <c r="DK7" s="643"/>
      <c r="DL7" s="643"/>
      <c r="DM7" s="643"/>
      <c r="DN7" s="643"/>
      <c r="DO7" s="643"/>
      <c r="DP7" s="644"/>
      <c r="DQ7" s="648">
        <v>35224439</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1014268</v>
      </c>
      <c r="S8" s="643"/>
      <c r="T8" s="643"/>
      <c r="U8" s="643"/>
      <c r="V8" s="643"/>
      <c r="W8" s="643"/>
      <c r="X8" s="643"/>
      <c r="Y8" s="644"/>
      <c r="Z8" s="675">
        <v>0.1</v>
      </c>
      <c r="AA8" s="675"/>
      <c r="AB8" s="675"/>
      <c r="AC8" s="675"/>
      <c r="AD8" s="676">
        <v>1014268</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2404812</v>
      </c>
      <c r="BH8" s="643"/>
      <c r="BI8" s="643"/>
      <c r="BJ8" s="643"/>
      <c r="BK8" s="643"/>
      <c r="BL8" s="643"/>
      <c r="BM8" s="643"/>
      <c r="BN8" s="644"/>
      <c r="BO8" s="675">
        <v>0.9</v>
      </c>
      <c r="BP8" s="675"/>
      <c r="BQ8" s="675"/>
      <c r="BR8" s="675"/>
      <c r="BS8" s="648" t="s">
        <v>127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203389154</v>
      </c>
      <c r="CS8" s="643"/>
      <c r="CT8" s="643"/>
      <c r="CU8" s="643"/>
      <c r="CV8" s="643"/>
      <c r="CW8" s="643"/>
      <c r="CX8" s="643"/>
      <c r="CY8" s="644"/>
      <c r="CZ8" s="675">
        <v>28.8</v>
      </c>
      <c r="DA8" s="675"/>
      <c r="DB8" s="675"/>
      <c r="DC8" s="675"/>
      <c r="DD8" s="648">
        <v>8334524</v>
      </c>
      <c r="DE8" s="643"/>
      <c r="DF8" s="643"/>
      <c r="DG8" s="643"/>
      <c r="DH8" s="643"/>
      <c r="DI8" s="643"/>
      <c r="DJ8" s="643"/>
      <c r="DK8" s="643"/>
      <c r="DL8" s="643"/>
      <c r="DM8" s="643"/>
      <c r="DN8" s="643"/>
      <c r="DO8" s="643"/>
      <c r="DP8" s="644"/>
      <c r="DQ8" s="648">
        <v>93061685</v>
      </c>
      <c r="DR8" s="643"/>
      <c r="DS8" s="643"/>
      <c r="DT8" s="643"/>
      <c r="DU8" s="643"/>
      <c r="DV8" s="643"/>
      <c r="DW8" s="643"/>
      <c r="DX8" s="643"/>
      <c r="DY8" s="643"/>
      <c r="DZ8" s="643"/>
      <c r="EA8" s="643"/>
      <c r="EB8" s="643"/>
      <c r="EC8" s="689"/>
    </row>
    <row r="9" spans="2:143" ht="11.25" customHeight="1" x14ac:dyDescent="0.2">
      <c r="B9" s="639" t="s">
        <v>239</v>
      </c>
      <c r="C9" s="640"/>
      <c r="D9" s="640"/>
      <c r="E9" s="640"/>
      <c r="F9" s="640"/>
      <c r="G9" s="640"/>
      <c r="H9" s="640"/>
      <c r="I9" s="640"/>
      <c r="J9" s="640"/>
      <c r="K9" s="640"/>
      <c r="L9" s="640"/>
      <c r="M9" s="640"/>
      <c r="N9" s="640"/>
      <c r="O9" s="640"/>
      <c r="P9" s="640"/>
      <c r="Q9" s="641"/>
      <c r="R9" s="642">
        <v>1216158</v>
      </c>
      <c r="S9" s="643"/>
      <c r="T9" s="643"/>
      <c r="U9" s="643"/>
      <c r="V9" s="643"/>
      <c r="W9" s="643"/>
      <c r="X9" s="643"/>
      <c r="Y9" s="644"/>
      <c r="Z9" s="675">
        <v>0.2</v>
      </c>
      <c r="AA9" s="675"/>
      <c r="AB9" s="675"/>
      <c r="AC9" s="675"/>
      <c r="AD9" s="676">
        <v>1216158</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132842781</v>
      </c>
      <c r="BH9" s="643"/>
      <c r="BI9" s="643"/>
      <c r="BJ9" s="643"/>
      <c r="BK9" s="643"/>
      <c r="BL9" s="643"/>
      <c r="BM9" s="643"/>
      <c r="BN9" s="644"/>
      <c r="BO9" s="675">
        <v>48.4</v>
      </c>
      <c r="BP9" s="675"/>
      <c r="BQ9" s="675"/>
      <c r="BR9" s="675"/>
      <c r="BS9" s="648" t="s">
        <v>127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40973546</v>
      </c>
      <c r="CS9" s="643"/>
      <c r="CT9" s="643"/>
      <c r="CU9" s="643"/>
      <c r="CV9" s="643"/>
      <c r="CW9" s="643"/>
      <c r="CX9" s="643"/>
      <c r="CY9" s="644"/>
      <c r="CZ9" s="675">
        <v>5.8</v>
      </c>
      <c r="DA9" s="675"/>
      <c r="DB9" s="675"/>
      <c r="DC9" s="675"/>
      <c r="DD9" s="648">
        <v>2053894</v>
      </c>
      <c r="DE9" s="643"/>
      <c r="DF9" s="643"/>
      <c r="DG9" s="643"/>
      <c r="DH9" s="643"/>
      <c r="DI9" s="643"/>
      <c r="DJ9" s="643"/>
      <c r="DK9" s="643"/>
      <c r="DL9" s="643"/>
      <c r="DM9" s="643"/>
      <c r="DN9" s="643"/>
      <c r="DO9" s="643"/>
      <c r="DP9" s="644"/>
      <c r="DQ9" s="648">
        <v>33680123</v>
      </c>
      <c r="DR9" s="643"/>
      <c r="DS9" s="643"/>
      <c r="DT9" s="643"/>
      <c r="DU9" s="643"/>
      <c r="DV9" s="643"/>
      <c r="DW9" s="643"/>
      <c r="DX9" s="643"/>
      <c r="DY9" s="643"/>
      <c r="DZ9" s="643"/>
      <c r="EA9" s="643"/>
      <c r="EB9" s="643"/>
      <c r="EC9" s="689"/>
    </row>
    <row r="10" spans="2:143" ht="11.25" customHeight="1" x14ac:dyDescent="0.2">
      <c r="B10" s="639" t="s">
        <v>242</v>
      </c>
      <c r="C10" s="640"/>
      <c r="D10" s="640"/>
      <c r="E10" s="640"/>
      <c r="F10" s="640"/>
      <c r="G10" s="640"/>
      <c r="H10" s="640"/>
      <c r="I10" s="640"/>
      <c r="J10" s="640"/>
      <c r="K10" s="640"/>
      <c r="L10" s="640"/>
      <c r="M10" s="640"/>
      <c r="N10" s="640"/>
      <c r="O10" s="640"/>
      <c r="P10" s="640"/>
      <c r="Q10" s="641"/>
      <c r="R10" s="642">
        <v>325846</v>
      </c>
      <c r="S10" s="643"/>
      <c r="T10" s="643"/>
      <c r="U10" s="643"/>
      <c r="V10" s="643"/>
      <c r="W10" s="643"/>
      <c r="X10" s="643"/>
      <c r="Y10" s="644"/>
      <c r="Z10" s="675">
        <v>0</v>
      </c>
      <c r="AA10" s="675"/>
      <c r="AB10" s="675"/>
      <c r="AC10" s="675"/>
      <c r="AD10" s="676">
        <v>325846</v>
      </c>
      <c r="AE10" s="676"/>
      <c r="AF10" s="676"/>
      <c r="AG10" s="676"/>
      <c r="AH10" s="676"/>
      <c r="AI10" s="676"/>
      <c r="AJ10" s="676"/>
      <c r="AK10" s="676"/>
      <c r="AL10" s="645">
        <v>0.1</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4635827</v>
      </c>
      <c r="BH10" s="643"/>
      <c r="BI10" s="643"/>
      <c r="BJ10" s="643"/>
      <c r="BK10" s="643"/>
      <c r="BL10" s="643"/>
      <c r="BM10" s="643"/>
      <c r="BN10" s="644"/>
      <c r="BO10" s="675">
        <v>1.7</v>
      </c>
      <c r="BP10" s="675"/>
      <c r="BQ10" s="675"/>
      <c r="BR10" s="675"/>
      <c r="BS10" s="648" t="s">
        <v>127</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258563</v>
      </c>
      <c r="CS10" s="643"/>
      <c r="CT10" s="643"/>
      <c r="CU10" s="643"/>
      <c r="CV10" s="643"/>
      <c r="CW10" s="643"/>
      <c r="CX10" s="643"/>
      <c r="CY10" s="644"/>
      <c r="CZ10" s="675">
        <v>0</v>
      </c>
      <c r="DA10" s="675"/>
      <c r="DB10" s="675"/>
      <c r="DC10" s="675"/>
      <c r="DD10" s="648" t="s">
        <v>127</v>
      </c>
      <c r="DE10" s="643"/>
      <c r="DF10" s="643"/>
      <c r="DG10" s="643"/>
      <c r="DH10" s="643"/>
      <c r="DI10" s="643"/>
      <c r="DJ10" s="643"/>
      <c r="DK10" s="643"/>
      <c r="DL10" s="643"/>
      <c r="DM10" s="643"/>
      <c r="DN10" s="643"/>
      <c r="DO10" s="643"/>
      <c r="DP10" s="644"/>
      <c r="DQ10" s="648">
        <v>214369</v>
      </c>
      <c r="DR10" s="643"/>
      <c r="DS10" s="643"/>
      <c r="DT10" s="643"/>
      <c r="DU10" s="643"/>
      <c r="DV10" s="643"/>
      <c r="DW10" s="643"/>
      <c r="DX10" s="643"/>
      <c r="DY10" s="643"/>
      <c r="DZ10" s="643"/>
      <c r="EA10" s="643"/>
      <c r="EB10" s="643"/>
      <c r="EC10" s="689"/>
    </row>
    <row r="11" spans="2:143" ht="11.25" customHeight="1" x14ac:dyDescent="0.2">
      <c r="B11" s="639" t="s">
        <v>245</v>
      </c>
      <c r="C11" s="640"/>
      <c r="D11" s="640"/>
      <c r="E11" s="640"/>
      <c r="F11" s="640"/>
      <c r="G11" s="640"/>
      <c r="H11" s="640"/>
      <c r="I11" s="640"/>
      <c r="J11" s="640"/>
      <c r="K11" s="640"/>
      <c r="L11" s="640"/>
      <c r="M11" s="640"/>
      <c r="N11" s="640"/>
      <c r="O11" s="640"/>
      <c r="P11" s="640"/>
      <c r="Q11" s="641"/>
      <c r="R11" s="642">
        <v>26617881</v>
      </c>
      <c r="S11" s="643"/>
      <c r="T11" s="643"/>
      <c r="U11" s="643"/>
      <c r="V11" s="643"/>
      <c r="W11" s="643"/>
      <c r="X11" s="643"/>
      <c r="Y11" s="644"/>
      <c r="Z11" s="645">
        <v>3.7</v>
      </c>
      <c r="AA11" s="646"/>
      <c r="AB11" s="646"/>
      <c r="AC11" s="647"/>
      <c r="AD11" s="648">
        <v>26617881</v>
      </c>
      <c r="AE11" s="643"/>
      <c r="AF11" s="643"/>
      <c r="AG11" s="643"/>
      <c r="AH11" s="643"/>
      <c r="AI11" s="643"/>
      <c r="AJ11" s="643"/>
      <c r="AK11" s="644"/>
      <c r="AL11" s="645">
        <v>8.6999999999999993</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14561593</v>
      </c>
      <c r="BH11" s="643"/>
      <c r="BI11" s="643"/>
      <c r="BJ11" s="643"/>
      <c r="BK11" s="643"/>
      <c r="BL11" s="643"/>
      <c r="BM11" s="643"/>
      <c r="BN11" s="644"/>
      <c r="BO11" s="675">
        <v>5.3</v>
      </c>
      <c r="BP11" s="675"/>
      <c r="BQ11" s="675"/>
      <c r="BR11" s="675"/>
      <c r="BS11" s="648">
        <v>3168355</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1275148</v>
      </c>
      <c r="CS11" s="643"/>
      <c r="CT11" s="643"/>
      <c r="CU11" s="643"/>
      <c r="CV11" s="643"/>
      <c r="CW11" s="643"/>
      <c r="CX11" s="643"/>
      <c r="CY11" s="644"/>
      <c r="CZ11" s="675">
        <v>0.2</v>
      </c>
      <c r="DA11" s="675"/>
      <c r="DB11" s="675"/>
      <c r="DC11" s="675"/>
      <c r="DD11" s="648">
        <v>92907</v>
      </c>
      <c r="DE11" s="643"/>
      <c r="DF11" s="643"/>
      <c r="DG11" s="643"/>
      <c r="DH11" s="643"/>
      <c r="DI11" s="643"/>
      <c r="DJ11" s="643"/>
      <c r="DK11" s="643"/>
      <c r="DL11" s="643"/>
      <c r="DM11" s="643"/>
      <c r="DN11" s="643"/>
      <c r="DO11" s="643"/>
      <c r="DP11" s="644"/>
      <c r="DQ11" s="648">
        <v>1139152</v>
      </c>
      <c r="DR11" s="643"/>
      <c r="DS11" s="643"/>
      <c r="DT11" s="643"/>
      <c r="DU11" s="643"/>
      <c r="DV11" s="643"/>
      <c r="DW11" s="643"/>
      <c r="DX11" s="643"/>
      <c r="DY11" s="643"/>
      <c r="DZ11" s="643"/>
      <c r="EA11" s="643"/>
      <c r="EB11" s="643"/>
      <c r="EC11" s="689"/>
    </row>
    <row r="12" spans="2:143" ht="11.25" customHeight="1" x14ac:dyDescent="0.2">
      <c r="B12" s="639" t="s">
        <v>248</v>
      </c>
      <c r="C12" s="640"/>
      <c r="D12" s="640"/>
      <c r="E12" s="640"/>
      <c r="F12" s="640"/>
      <c r="G12" s="640"/>
      <c r="H12" s="640"/>
      <c r="I12" s="640"/>
      <c r="J12" s="640"/>
      <c r="K12" s="640"/>
      <c r="L12" s="640"/>
      <c r="M12" s="640"/>
      <c r="N12" s="640"/>
      <c r="O12" s="640"/>
      <c r="P12" s="640"/>
      <c r="Q12" s="641"/>
      <c r="R12" s="642">
        <v>57145</v>
      </c>
      <c r="S12" s="643"/>
      <c r="T12" s="643"/>
      <c r="U12" s="643"/>
      <c r="V12" s="643"/>
      <c r="W12" s="643"/>
      <c r="X12" s="643"/>
      <c r="Y12" s="644"/>
      <c r="Z12" s="675">
        <v>0</v>
      </c>
      <c r="AA12" s="675"/>
      <c r="AB12" s="675"/>
      <c r="AC12" s="675"/>
      <c r="AD12" s="676">
        <v>57145</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87962133</v>
      </c>
      <c r="BH12" s="643"/>
      <c r="BI12" s="643"/>
      <c r="BJ12" s="643"/>
      <c r="BK12" s="643"/>
      <c r="BL12" s="643"/>
      <c r="BM12" s="643"/>
      <c r="BN12" s="644"/>
      <c r="BO12" s="675">
        <v>32</v>
      </c>
      <c r="BP12" s="675"/>
      <c r="BQ12" s="675"/>
      <c r="BR12" s="675"/>
      <c r="BS12" s="648" t="s">
        <v>127</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39768930</v>
      </c>
      <c r="CS12" s="643"/>
      <c r="CT12" s="643"/>
      <c r="CU12" s="643"/>
      <c r="CV12" s="643"/>
      <c r="CW12" s="643"/>
      <c r="CX12" s="643"/>
      <c r="CY12" s="644"/>
      <c r="CZ12" s="675">
        <v>5.6</v>
      </c>
      <c r="DA12" s="675"/>
      <c r="DB12" s="675"/>
      <c r="DC12" s="675"/>
      <c r="DD12" s="648">
        <v>86295</v>
      </c>
      <c r="DE12" s="643"/>
      <c r="DF12" s="643"/>
      <c r="DG12" s="643"/>
      <c r="DH12" s="643"/>
      <c r="DI12" s="643"/>
      <c r="DJ12" s="643"/>
      <c r="DK12" s="643"/>
      <c r="DL12" s="643"/>
      <c r="DM12" s="643"/>
      <c r="DN12" s="643"/>
      <c r="DO12" s="643"/>
      <c r="DP12" s="644"/>
      <c r="DQ12" s="648">
        <v>6728883</v>
      </c>
      <c r="DR12" s="643"/>
      <c r="DS12" s="643"/>
      <c r="DT12" s="643"/>
      <c r="DU12" s="643"/>
      <c r="DV12" s="643"/>
      <c r="DW12" s="643"/>
      <c r="DX12" s="643"/>
      <c r="DY12" s="643"/>
      <c r="DZ12" s="643"/>
      <c r="EA12" s="643"/>
      <c r="EB12" s="643"/>
      <c r="EC12" s="689"/>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87254767</v>
      </c>
      <c r="BH13" s="643"/>
      <c r="BI13" s="643"/>
      <c r="BJ13" s="643"/>
      <c r="BK13" s="643"/>
      <c r="BL13" s="643"/>
      <c r="BM13" s="643"/>
      <c r="BN13" s="644"/>
      <c r="BO13" s="675">
        <v>31.8</v>
      </c>
      <c r="BP13" s="675"/>
      <c r="BQ13" s="675"/>
      <c r="BR13" s="675"/>
      <c r="BS13" s="648" t="s">
        <v>127</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64389641</v>
      </c>
      <c r="CS13" s="643"/>
      <c r="CT13" s="643"/>
      <c r="CU13" s="643"/>
      <c r="CV13" s="643"/>
      <c r="CW13" s="643"/>
      <c r="CX13" s="643"/>
      <c r="CY13" s="644"/>
      <c r="CZ13" s="675">
        <v>9.1</v>
      </c>
      <c r="DA13" s="675"/>
      <c r="DB13" s="675"/>
      <c r="DC13" s="675"/>
      <c r="DD13" s="648">
        <v>38609328</v>
      </c>
      <c r="DE13" s="643"/>
      <c r="DF13" s="643"/>
      <c r="DG13" s="643"/>
      <c r="DH13" s="643"/>
      <c r="DI13" s="643"/>
      <c r="DJ13" s="643"/>
      <c r="DK13" s="643"/>
      <c r="DL13" s="643"/>
      <c r="DM13" s="643"/>
      <c r="DN13" s="643"/>
      <c r="DO13" s="643"/>
      <c r="DP13" s="644"/>
      <c r="DQ13" s="648">
        <v>25920566</v>
      </c>
      <c r="DR13" s="643"/>
      <c r="DS13" s="643"/>
      <c r="DT13" s="643"/>
      <c r="DU13" s="643"/>
      <c r="DV13" s="643"/>
      <c r="DW13" s="643"/>
      <c r="DX13" s="643"/>
      <c r="DY13" s="643"/>
      <c r="DZ13" s="643"/>
      <c r="EA13" s="643"/>
      <c r="EB13" s="643"/>
      <c r="EC13" s="689"/>
    </row>
    <row r="14" spans="2:143" ht="11.25" customHeight="1" x14ac:dyDescent="0.2">
      <c r="B14" s="639" t="s">
        <v>254</v>
      </c>
      <c r="C14" s="640"/>
      <c r="D14" s="640"/>
      <c r="E14" s="640"/>
      <c r="F14" s="640"/>
      <c r="G14" s="640"/>
      <c r="H14" s="640"/>
      <c r="I14" s="640"/>
      <c r="J14" s="640"/>
      <c r="K14" s="640"/>
      <c r="L14" s="640"/>
      <c r="M14" s="640"/>
      <c r="N14" s="640"/>
      <c r="O14" s="640"/>
      <c r="P14" s="640"/>
      <c r="Q14" s="641"/>
      <c r="R14" s="642" t="s">
        <v>232</v>
      </c>
      <c r="S14" s="643"/>
      <c r="T14" s="643"/>
      <c r="U14" s="643"/>
      <c r="V14" s="643"/>
      <c r="W14" s="643"/>
      <c r="X14" s="643"/>
      <c r="Y14" s="644"/>
      <c r="Z14" s="675" t="s">
        <v>127</v>
      </c>
      <c r="AA14" s="675"/>
      <c r="AB14" s="675"/>
      <c r="AC14" s="675"/>
      <c r="AD14" s="676" t="s">
        <v>127</v>
      </c>
      <c r="AE14" s="676"/>
      <c r="AF14" s="676"/>
      <c r="AG14" s="676"/>
      <c r="AH14" s="676"/>
      <c r="AI14" s="676"/>
      <c r="AJ14" s="676"/>
      <c r="AK14" s="676"/>
      <c r="AL14" s="645" t="s">
        <v>127</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1498257</v>
      </c>
      <c r="BH14" s="643"/>
      <c r="BI14" s="643"/>
      <c r="BJ14" s="643"/>
      <c r="BK14" s="643"/>
      <c r="BL14" s="643"/>
      <c r="BM14" s="643"/>
      <c r="BN14" s="644"/>
      <c r="BO14" s="675">
        <v>0.5</v>
      </c>
      <c r="BP14" s="675"/>
      <c r="BQ14" s="675"/>
      <c r="BR14" s="675"/>
      <c r="BS14" s="648" t="s">
        <v>127</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16337907</v>
      </c>
      <c r="CS14" s="643"/>
      <c r="CT14" s="643"/>
      <c r="CU14" s="643"/>
      <c r="CV14" s="643"/>
      <c r="CW14" s="643"/>
      <c r="CX14" s="643"/>
      <c r="CY14" s="644"/>
      <c r="CZ14" s="675">
        <v>2.2999999999999998</v>
      </c>
      <c r="DA14" s="675"/>
      <c r="DB14" s="675"/>
      <c r="DC14" s="675"/>
      <c r="DD14" s="648">
        <v>1653345</v>
      </c>
      <c r="DE14" s="643"/>
      <c r="DF14" s="643"/>
      <c r="DG14" s="643"/>
      <c r="DH14" s="643"/>
      <c r="DI14" s="643"/>
      <c r="DJ14" s="643"/>
      <c r="DK14" s="643"/>
      <c r="DL14" s="643"/>
      <c r="DM14" s="643"/>
      <c r="DN14" s="643"/>
      <c r="DO14" s="643"/>
      <c r="DP14" s="644"/>
      <c r="DQ14" s="648">
        <v>14859726</v>
      </c>
      <c r="DR14" s="643"/>
      <c r="DS14" s="643"/>
      <c r="DT14" s="643"/>
      <c r="DU14" s="643"/>
      <c r="DV14" s="643"/>
      <c r="DW14" s="643"/>
      <c r="DX14" s="643"/>
      <c r="DY14" s="643"/>
      <c r="DZ14" s="643"/>
      <c r="EA14" s="643"/>
      <c r="EB14" s="643"/>
      <c r="EC14" s="689"/>
    </row>
    <row r="15" spans="2:143" ht="11.25" customHeight="1" x14ac:dyDescent="0.2">
      <c r="B15" s="639" t="s">
        <v>257</v>
      </c>
      <c r="C15" s="640"/>
      <c r="D15" s="640"/>
      <c r="E15" s="640"/>
      <c r="F15" s="640"/>
      <c r="G15" s="640"/>
      <c r="H15" s="640"/>
      <c r="I15" s="640"/>
      <c r="J15" s="640"/>
      <c r="K15" s="640"/>
      <c r="L15" s="640"/>
      <c r="M15" s="640"/>
      <c r="N15" s="640"/>
      <c r="O15" s="640"/>
      <c r="P15" s="640"/>
      <c r="Q15" s="641"/>
      <c r="R15" s="642">
        <v>6503661</v>
      </c>
      <c r="S15" s="643"/>
      <c r="T15" s="643"/>
      <c r="U15" s="643"/>
      <c r="V15" s="643"/>
      <c r="W15" s="643"/>
      <c r="X15" s="643"/>
      <c r="Y15" s="644"/>
      <c r="Z15" s="675">
        <v>0.9</v>
      </c>
      <c r="AA15" s="675"/>
      <c r="AB15" s="675"/>
      <c r="AC15" s="675"/>
      <c r="AD15" s="676">
        <v>6503661</v>
      </c>
      <c r="AE15" s="676"/>
      <c r="AF15" s="676"/>
      <c r="AG15" s="676"/>
      <c r="AH15" s="676"/>
      <c r="AI15" s="676"/>
      <c r="AJ15" s="676"/>
      <c r="AK15" s="676"/>
      <c r="AL15" s="645">
        <v>2.1</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7231379</v>
      </c>
      <c r="BH15" s="643"/>
      <c r="BI15" s="643"/>
      <c r="BJ15" s="643"/>
      <c r="BK15" s="643"/>
      <c r="BL15" s="643"/>
      <c r="BM15" s="643"/>
      <c r="BN15" s="644"/>
      <c r="BO15" s="675">
        <v>2.6</v>
      </c>
      <c r="BP15" s="675"/>
      <c r="BQ15" s="675"/>
      <c r="BR15" s="675"/>
      <c r="BS15" s="648" t="s">
        <v>127</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101384389</v>
      </c>
      <c r="CS15" s="643"/>
      <c r="CT15" s="643"/>
      <c r="CU15" s="643"/>
      <c r="CV15" s="643"/>
      <c r="CW15" s="643"/>
      <c r="CX15" s="643"/>
      <c r="CY15" s="644"/>
      <c r="CZ15" s="675">
        <v>14.4</v>
      </c>
      <c r="DA15" s="675"/>
      <c r="DB15" s="675"/>
      <c r="DC15" s="675"/>
      <c r="DD15" s="648">
        <v>10594653</v>
      </c>
      <c r="DE15" s="643"/>
      <c r="DF15" s="643"/>
      <c r="DG15" s="643"/>
      <c r="DH15" s="643"/>
      <c r="DI15" s="643"/>
      <c r="DJ15" s="643"/>
      <c r="DK15" s="643"/>
      <c r="DL15" s="643"/>
      <c r="DM15" s="643"/>
      <c r="DN15" s="643"/>
      <c r="DO15" s="643"/>
      <c r="DP15" s="644"/>
      <c r="DQ15" s="648">
        <v>72662462</v>
      </c>
      <c r="DR15" s="643"/>
      <c r="DS15" s="643"/>
      <c r="DT15" s="643"/>
      <c r="DU15" s="643"/>
      <c r="DV15" s="643"/>
      <c r="DW15" s="643"/>
      <c r="DX15" s="643"/>
      <c r="DY15" s="643"/>
      <c r="DZ15" s="643"/>
      <c r="EA15" s="643"/>
      <c r="EB15" s="643"/>
      <c r="EC15" s="689"/>
    </row>
    <row r="16" spans="2:143" ht="11.25" customHeight="1" x14ac:dyDescent="0.2">
      <c r="B16" s="639" t="s">
        <v>260</v>
      </c>
      <c r="C16" s="640"/>
      <c r="D16" s="640"/>
      <c r="E16" s="640"/>
      <c r="F16" s="640"/>
      <c r="G16" s="640"/>
      <c r="H16" s="640"/>
      <c r="I16" s="640"/>
      <c r="J16" s="640"/>
      <c r="K16" s="640"/>
      <c r="L16" s="640"/>
      <c r="M16" s="640"/>
      <c r="N16" s="640"/>
      <c r="O16" s="640"/>
      <c r="P16" s="640"/>
      <c r="Q16" s="641"/>
      <c r="R16" s="642">
        <v>572461</v>
      </c>
      <c r="S16" s="643"/>
      <c r="T16" s="643"/>
      <c r="U16" s="643"/>
      <c r="V16" s="643"/>
      <c r="W16" s="643"/>
      <c r="X16" s="643"/>
      <c r="Y16" s="644"/>
      <c r="Z16" s="675">
        <v>0.1</v>
      </c>
      <c r="AA16" s="675"/>
      <c r="AB16" s="675"/>
      <c r="AC16" s="675"/>
      <c r="AD16" s="676">
        <v>572461</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127</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524728</v>
      </c>
      <c r="CS16" s="643"/>
      <c r="CT16" s="643"/>
      <c r="CU16" s="643"/>
      <c r="CV16" s="643"/>
      <c r="CW16" s="643"/>
      <c r="CX16" s="643"/>
      <c r="CY16" s="644"/>
      <c r="CZ16" s="675">
        <v>0.1</v>
      </c>
      <c r="DA16" s="675"/>
      <c r="DB16" s="675"/>
      <c r="DC16" s="675"/>
      <c r="DD16" s="648" t="s">
        <v>127</v>
      </c>
      <c r="DE16" s="643"/>
      <c r="DF16" s="643"/>
      <c r="DG16" s="643"/>
      <c r="DH16" s="643"/>
      <c r="DI16" s="643"/>
      <c r="DJ16" s="643"/>
      <c r="DK16" s="643"/>
      <c r="DL16" s="643"/>
      <c r="DM16" s="643"/>
      <c r="DN16" s="643"/>
      <c r="DO16" s="643"/>
      <c r="DP16" s="644"/>
      <c r="DQ16" s="648">
        <v>22332</v>
      </c>
      <c r="DR16" s="643"/>
      <c r="DS16" s="643"/>
      <c r="DT16" s="643"/>
      <c r="DU16" s="643"/>
      <c r="DV16" s="643"/>
      <c r="DW16" s="643"/>
      <c r="DX16" s="643"/>
      <c r="DY16" s="643"/>
      <c r="DZ16" s="643"/>
      <c r="EA16" s="643"/>
      <c r="EB16" s="643"/>
      <c r="EC16" s="689"/>
    </row>
    <row r="17" spans="2:133" ht="11.25" customHeight="1" x14ac:dyDescent="0.2">
      <c r="B17" s="639" t="s">
        <v>263</v>
      </c>
      <c r="C17" s="640"/>
      <c r="D17" s="640"/>
      <c r="E17" s="640"/>
      <c r="F17" s="640"/>
      <c r="G17" s="640"/>
      <c r="H17" s="640"/>
      <c r="I17" s="640"/>
      <c r="J17" s="640"/>
      <c r="K17" s="640"/>
      <c r="L17" s="640"/>
      <c r="M17" s="640"/>
      <c r="N17" s="640"/>
      <c r="O17" s="640"/>
      <c r="P17" s="640"/>
      <c r="Q17" s="641"/>
      <c r="R17" s="642">
        <v>1849039</v>
      </c>
      <c r="S17" s="643"/>
      <c r="T17" s="643"/>
      <c r="U17" s="643"/>
      <c r="V17" s="643"/>
      <c r="W17" s="643"/>
      <c r="X17" s="643"/>
      <c r="Y17" s="644"/>
      <c r="Z17" s="675">
        <v>0.3</v>
      </c>
      <c r="AA17" s="675"/>
      <c r="AB17" s="675"/>
      <c r="AC17" s="675"/>
      <c r="AD17" s="676">
        <v>1849039</v>
      </c>
      <c r="AE17" s="676"/>
      <c r="AF17" s="676"/>
      <c r="AG17" s="676"/>
      <c r="AH17" s="676"/>
      <c r="AI17" s="676"/>
      <c r="AJ17" s="676"/>
      <c r="AK17" s="676"/>
      <c r="AL17" s="645">
        <v>0.6</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127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56378247</v>
      </c>
      <c r="CS17" s="643"/>
      <c r="CT17" s="643"/>
      <c r="CU17" s="643"/>
      <c r="CV17" s="643"/>
      <c r="CW17" s="643"/>
      <c r="CX17" s="643"/>
      <c r="CY17" s="644"/>
      <c r="CZ17" s="675">
        <v>8</v>
      </c>
      <c r="DA17" s="675"/>
      <c r="DB17" s="675"/>
      <c r="DC17" s="675"/>
      <c r="DD17" s="648" t="s">
        <v>127</v>
      </c>
      <c r="DE17" s="643"/>
      <c r="DF17" s="643"/>
      <c r="DG17" s="643"/>
      <c r="DH17" s="643"/>
      <c r="DI17" s="643"/>
      <c r="DJ17" s="643"/>
      <c r="DK17" s="643"/>
      <c r="DL17" s="643"/>
      <c r="DM17" s="643"/>
      <c r="DN17" s="643"/>
      <c r="DO17" s="643"/>
      <c r="DP17" s="644"/>
      <c r="DQ17" s="648">
        <v>56271180</v>
      </c>
      <c r="DR17" s="643"/>
      <c r="DS17" s="643"/>
      <c r="DT17" s="643"/>
      <c r="DU17" s="643"/>
      <c r="DV17" s="643"/>
      <c r="DW17" s="643"/>
      <c r="DX17" s="643"/>
      <c r="DY17" s="643"/>
      <c r="DZ17" s="643"/>
      <c r="EA17" s="643"/>
      <c r="EB17" s="643"/>
      <c r="EC17" s="689"/>
    </row>
    <row r="18" spans="2:133" ht="11.25" customHeight="1" x14ac:dyDescent="0.2">
      <c r="B18" s="639" t="s">
        <v>266</v>
      </c>
      <c r="C18" s="640"/>
      <c r="D18" s="640"/>
      <c r="E18" s="640"/>
      <c r="F18" s="640"/>
      <c r="G18" s="640"/>
      <c r="H18" s="640"/>
      <c r="I18" s="640"/>
      <c r="J18" s="640"/>
      <c r="K18" s="640"/>
      <c r="L18" s="640"/>
      <c r="M18" s="640"/>
      <c r="N18" s="640"/>
      <c r="O18" s="640"/>
      <c r="P18" s="640"/>
      <c r="Q18" s="641"/>
      <c r="R18" s="642">
        <v>2122513</v>
      </c>
      <c r="S18" s="643"/>
      <c r="T18" s="643"/>
      <c r="U18" s="643"/>
      <c r="V18" s="643"/>
      <c r="W18" s="643"/>
      <c r="X18" s="643"/>
      <c r="Y18" s="644"/>
      <c r="Z18" s="675">
        <v>0.3</v>
      </c>
      <c r="AA18" s="675"/>
      <c r="AB18" s="675"/>
      <c r="AC18" s="675"/>
      <c r="AD18" s="676">
        <v>2122513</v>
      </c>
      <c r="AE18" s="676"/>
      <c r="AF18" s="676"/>
      <c r="AG18" s="676"/>
      <c r="AH18" s="676"/>
      <c r="AI18" s="676"/>
      <c r="AJ18" s="676"/>
      <c r="AK18" s="676"/>
      <c r="AL18" s="645">
        <v>0.7</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127</v>
      </c>
      <c r="BP18" s="675"/>
      <c r="BQ18" s="675"/>
      <c r="BR18" s="675"/>
      <c r="BS18" s="648" t="s">
        <v>127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9"/>
    </row>
    <row r="19" spans="2:133" ht="11.25" customHeight="1" x14ac:dyDescent="0.2">
      <c r="B19" s="639" t="s">
        <v>269</v>
      </c>
      <c r="C19" s="640"/>
      <c r="D19" s="640"/>
      <c r="E19" s="640"/>
      <c r="F19" s="640"/>
      <c r="G19" s="640"/>
      <c r="H19" s="640"/>
      <c r="I19" s="640"/>
      <c r="J19" s="640"/>
      <c r="K19" s="640"/>
      <c r="L19" s="640"/>
      <c r="M19" s="640"/>
      <c r="N19" s="640"/>
      <c r="O19" s="640"/>
      <c r="P19" s="640"/>
      <c r="Q19" s="641"/>
      <c r="R19" s="642">
        <v>1774799</v>
      </c>
      <c r="S19" s="643"/>
      <c r="T19" s="643"/>
      <c r="U19" s="643"/>
      <c r="V19" s="643"/>
      <c r="W19" s="643"/>
      <c r="X19" s="643"/>
      <c r="Y19" s="644"/>
      <c r="Z19" s="675">
        <v>0.2</v>
      </c>
      <c r="AA19" s="675"/>
      <c r="AB19" s="675"/>
      <c r="AC19" s="675"/>
      <c r="AD19" s="676">
        <v>1774799</v>
      </c>
      <c r="AE19" s="676"/>
      <c r="AF19" s="676"/>
      <c r="AG19" s="676"/>
      <c r="AH19" s="676"/>
      <c r="AI19" s="676"/>
      <c r="AJ19" s="676"/>
      <c r="AK19" s="676"/>
      <c r="AL19" s="645">
        <v>0.6</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23549119</v>
      </c>
      <c r="BH19" s="643"/>
      <c r="BI19" s="643"/>
      <c r="BJ19" s="643"/>
      <c r="BK19" s="643"/>
      <c r="BL19" s="643"/>
      <c r="BM19" s="643"/>
      <c r="BN19" s="644"/>
      <c r="BO19" s="675">
        <v>8.6</v>
      </c>
      <c r="BP19" s="675"/>
      <c r="BQ19" s="675"/>
      <c r="BR19" s="675"/>
      <c r="BS19" s="648" t="s">
        <v>127</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9"/>
    </row>
    <row r="20" spans="2:133" ht="11.25" customHeight="1" x14ac:dyDescent="0.2">
      <c r="B20" s="639" t="s">
        <v>272</v>
      </c>
      <c r="C20" s="640"/>
      <c r="D20" s="640"/>
      <c r="E20" s="640"/>
      <c r="F20" s="640"/>
      <c r="G20" s="640"/>
      <c r="H20" s="640"/>
      <c r="I20" s="640"/>
      <c r="J20" s="640"/>
      <c r="K20" s="640"/>
      <c r="L20" s="640"/>
      <c r="M20" s="640"/>
      <c r="N20" s="640"/>
      <c r="O20" s="640"/>
      <c r="P20" s="640"/>
      <c r="Q20" s="641"/>
      <c r="R20" s="642">
        <v>290860</v>
      </c>
      <c r="S20" s="643"/>
      <c r="T20" s="643"/>
      <c r="U20" s="643"/>
      <c r="V20" s="643"/>
      <c r="W20" s="643"/>
      <c r="X20" s="643"/>
      <c r="Y20" s="644"/>
      <c r="Z20" s="675">
        <v>0</v>
      </c>
      <c r="AA20" s="675"/>
      <c r="AB20" s="675"/>
      <c r="AC20" s="675"/>
      <c r="AD20" s="676">
        <v>290860</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23549119</v>
      </c>
      <c r="BH20" s="643"/>
      <c r="BI20" s="643"/>
      <c r="BJ20" s="643"/>
      <c r="BK20" s="643"/>
      <c r="BL20" s="643"/>
      <c r="BM20" s="643"/>
      <c r="BN20" s="644"/>
      <c r="BO20" s="675">
        <v>8.6</v>
      </c>
      <c r="BP20" s="675"/>
      <c r="BQ20" s="675"/>
      <c r="BR20" s="675"/>
      <c r="BS20" s="648" t="s">
        <v>127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705320564</v>
      </c>
      <c r="CS20" s="643"/>
      <c r="CT20" s="643"/>
      <c r="CU20" s="643"/>
      <c r="CV20" s="643"/>
      <c r="CW20" s="643"/>
      <c r="CX20" s="643"/>
      <c r="CY20" s="644"/>
      <c r="CZ20" s="675">
        <v>100</v>
      </c>
      <c r="DA20" s="675"/>
      <c r="DB20" s="675"/>
      <c r="DC20" s="675"/>
      <c r="DD20" s="648">
        <v>68599419</v>
      </c>
      <c r="DE20" s="643"/>
      <c r="DF20" s="643"/>
      <c r="DG20" s="643"/>
      <c r="DH20" s="643"/>
      <c r="DI20" s="643"/>
      <c r="DJ20" s="643"/>
      <c r="DK20" s="643"/>
      <c r="DL20" s="643"/>
      <c r="DM20" s="643"/>
      <c r="DN20" s="643"/>
      <c r="DO20" s="643"/>
      <c r="DP20" s="644"/>
      <c r="DQ20" s="648">
        <v>341333134</v>
      </c>
      <c r="DR20" s="643"/>
      <c r="DS20" s="643"/>
      <c r="DT20" s="643"/>
      <c r="DU20" s="643"/>
      <c r="DV20" s="643"/>
      <c r="DW20" s="643"/>
      <c r="DX20" s="643"/>
      <c r="DY20" s="643"/>
      <c r="DZ20" s="643"/>
      <c r="EA20" s="643"/>
      <c r="EB20" s="643"/>
      <c r="EC20" s="689"/>
    </row>
    <row r="21" spans="2:133" ht="11.25" customHeight="1" x14ac:dyDescent="0.2">
      <c r="B21" s="639" t="s">
        <v>275</v>
      </c>
      <c r="C21" s="640"/>
      <c r="D21" s="640"/>
      <c r="E21" s="640"/>
      <c r="F21" s="640"/>
      <c r="G21" s="640"/>
      <c r="H21" s="640"/>
      <c r="I21" s="640"/>
      <c r="J21" s="640"/>
      <c r="K21" s="640"/>
      <c r="L21" s="640"/>
      <c r="M21" s="640"/>
      <c r="N21" s="640"/>
      <c r="O21" s="640"/>
      <c r="P21" s="640"/>
      <c r="Q21" s="641"/>
      <c r="R21" s="642">
        <v>56854</v>
      </c>
      <c r="S21" s="643"/>
      <c r="T21" s="643"/>
      <c r="U21" s="643"/>
      <c r="V21" s="643"/>
      <c r="W21" s="643"/>
      <c r="X21" s="643"/>
      <c r="Y21" s="644"/>
      <c r="Z21" s="675">
        <v>0</v>
      </c>
      <c r="AA21" s="675"/>
      <c r="AB21" s="675"/>
      <c r="AC21" s="675"/>
      <c r="AD21" s="676">
        <v>56854</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3048</v>
      </c>
      <c r="BH21" s="643"/>
      <c r="BI21" s="643"/>
      <c r="BJ21" s="643"/>
      <c r="BK21" s="643"/>
      <c r="BL21" s="643"/>
      <c r="BM21" s="643"/>
      <c r="BN21" s="644"/>
      <c r="BO21" s="675">
        <v>0</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v>6605372</v>
      </c>
      <c r="S22" s="643"/>
      <c r="T22" s="643"/>
      <c r="U22" s="643"/>
      <c r="V22" s="643"/>
      <c r="W22" s="643"/>
      <c r="X22" s="643"/>
      <c r="Y22" s="644"/>
      <c r="Z22" s="675">
        <v>0.9</v>
      </c>
      <c r="AA22" s="675"/>
      <c r="AB22" s="675"/>
      <c r="AC22" s="675"/>
      <c r="AD22" s="676">
        <v>5052736</v>
      </c>
      <c r="AE22" s="676"/>
      <c r="AF22" s="676"/>
      <c r="AG22" s="676"/>
      <c r="AH22" s="676"/>
      <c r="AI22" s="676"/>
      <c r="AJ22" s="676"/>
      <c r="AK22" s="676"/>
      <c r="AL22" s="645">
        <v>1.6</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v>4730605</v>
      </c>
      <c r="BH22" s="643"/>
      <c r="BI22" s="643"/>
      <c r="BJ22" s="643"/>
      <c r="BK22" s="643"/>
      <c r="BL22" s="643"/>
      <c r="BM22" s="643"/>
      <c r="BN22" s="644"/>
      <c r="BO22" s="675">
        <v>1.7</v>
      </c>
      <c r="BP22" s="675"/>
      <c r="BQ22" s="675"/>
      <c r="BR22" s="675"/>
      <c r="BS22" s="648" t="s">
        <v>127</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v>5052736</v>
      </c>
      <c r="S23" s="643"/>
      <c r="T23" s="643"/>
      <c r="U23" s="643"/>
      <c r="V23" s="643"/>
      <c r="W23" s="643"/>
      <c r="X23" s="643"/>
      <c r="Y23" s="644"/>
      <c r="Z23" s="675">
        <v>0.7</v>
      </c>
      <c r="AA23" s="675"/>
      <c r="AB23" s="675"/>
      <c r="AC23" s="675"/>
      <c r="AD23" s="676">
        <v>5052736</v>
      </c>
      <c r="AE23" s="676"/>
      <c r="AF23" s="676"/>
      <c r="AG23" s="676"/>
      <c r="AH23" s="676"/>
      <c r="AI23" s="676"/>
      <c r="AJ23" s="676"/>
      <c r="AK23" s="676"/>
      <c r="AL23" s="645">
        <v>1.6</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18815466</v>
      </c>
      <c r="BH23" s="643"/>
      <c r="BI23" s="643"/>
      <c r="BJ23" s="643"/>
      <c r="BK23" s="643"/>
      <c r="BL23" s="643"/>
      <c r="BM23" s="643"/>
      <c r="BN23" s="644"/>
      <c r="BO23" s="675">
        <v>6.8</v>
      </c>
      <c r="BP23" s="675"/>
      <c r="BQ23" s="675"/>
      <c r="BR23" s="675"/>
      <c r="BS23" s="648" t="s">
        <v>127</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v>1551812</v>
      </c>
      <c r="S24" s="643"/>
      <c r="T24" s="643"/>
      <c r="U24" s="643"/>
      <c r="V24" s="643"/>
      <c r="W24" s="643"/>
      <c r="X24" s="643"/>
      <c r="Y24" s="644"/>
      <c r="Z24" s="675">
        <v>0.2</v>
      </c>
      <c r="AA24" s="675"/>
      <c r="AB24" s="675"/>
      <c r="AC24" s="675"/>
      <c r="AD24" s="676" t="s">
        <v>127</v>
      </c>
      <c r="AE24" s="676"/>
      <c r="AF24" s="676"/>
      <c r="AG24" s="676"/>
      <c r="AH24" s="676"/>
      <c r="AI24" s="676"/>
      <c r="AJ24" s="676"/>
      <c r="AK24" s="676"/>
      <c r="AL24" s="645" t="s">
        <v>127</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127</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318985438</v>
      </c>
      <c r="CS24" s="698"/>
      <c r="CT24" s="698"/>
      <c r="CU24" s="698"/>
      <c r="CV24" s="698"/>
      <c r="CW24" s="698"/>
      <c r="CX24" s="698"/>
      <c r="CY24" s="741"/>
      <c r="CZ24" s="742">
        <v>45.2</v>
      </c>
      <c r="DA24" s="713"/>
      <c r="DB24" s="713"/>
      <c r="DC24" s="745"/>
      <c r="DD24" s="740">
        <v>208686278</v>
      </c>
      <c r="DE24" s="698"/>
      <c r="DF24" s="698"/>
      <c r="DG24" s="698"/>
      <c r="DH24" s="698"/>
      <c r="DI24" s="698"/>
      <c r="DJ24" s="698"/>
      <c r="DK24" s="741"/>
      <c r="DL24" s="740">
        <v>207556262</v>
      </c>
      <c r="DM24" s="698"/>
      <c r="DN24" s="698"/>
      <c r="DO24" s="698"/>
      <c r="DP24" s="698"/>
      <c r="DQ24" s="698"/>
      <c r="DR24" s="698"/>
      <c r="DS24" s="698"/>
      <c r="DT24" s="698"/>
      <c r="DU24" s="698"/>
      <c r="DV24" s="741"/>
      <c r="DW24" s="742">
        <v>66</v>
      </c>
      <c r="DX24" s="713"/>
      <c r="DY24" s="713"/>
      <c r="DZ24" s="713"/>
      <c r="EA24" s="713"/>
      <c r="EB24" s="713"/>
      <c r="EC24" s="743"/>
    </row>
    <row r="25" spans="2:133" ht="11.25" customHeight="1" x14ac:dyDescent="0.2">
      <c r="B25" s="639" t="s">
        <v>290</v>
      </c>
      <c r="C25" s="640"/>
      <c r="D25" s="640"/>
      <c r="E25" s="640"/>
      <c r="F25" s="640"/>
      <c r="G25" s="640"/>
      <c r="H25" s="640"/>
      <c r="I25" s="640"/>
      <c r="J25" s="640"/>
      <c r="K25" s="640"/>
      <c r="L25" s="640"/>
      <c r="M25" s="640"/>
      <c r="N25" s="640"/>
      <c r="O25" s="640"/>
      <c r="P25" s="640"/>
      <c r="Q25" s="641"/>
      <c r="R25" s="642">
        <v>824</v>
      </c>
      <c r="S25" s="643"/>
      <c r="T25" s="643"/>
      <c r="U25" s="643"/>
      <c r="V25" s="643"/>
      <c r="W25" s="643"/>
      <c r="X25" s="643"/>
      <c r="Y25" s="644"/>
      <c r="Z25" s="675">
        <v>0</v>
      </c>
      <c r="AA25" s="675"/>
      <c r="AB25" s="675"/>
      <c r="AC25" s="675"/>
      <c r="AD25" s="676" t="s">
        <v>127</v>
      </c>
      <c r="AE25" s="676"/>
      <c r="AF25" s="676"/>
      <c r="AG25" s="676"/>
      <c r="AH25" s="676"/>
      <c r="AI25" s="676"/>
      <c r="AJ25" s="676"/>
      <c r="AK25" s="676"/>
      <c r="AL25" s="645" t="s">
        <v>127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126284400</v>
      </c>
      <c r="CS25" s="661"/>
      <c r="CT25" s="661"/>
      <c r="CU25" s="661"/>
      <c r="CV25" s="661"/>
      <c r="CW25" s="661"/>
      <c r="CX25" s="661"/>
      <c r="CY25" s="662"/>
      <c r="CZ25" s="645">
        <v>17.899999999999999</v>
      </c>
      <c r="DA25" s="663"/>
      <c r="DB25" s="663"/>
      <c r="DC25" s="664"/>
      <c r="DD25" s="648">
        <v>109405918</v>
      </c>
      <c r="DE25" s="661"/>
      <c r="DF25" s="661"/>
      <c r="DG25" s="661"/>
      <c r="DH25" s="661"/>
      <c r="DI25" s="661"/>
      <c r="DJ25" s="661"/>
      <c r="DK25" s="662"/>
      <c r="DL25" s="648">
        <v>108752207</v>
      </c>
      <c r="DM25" s="661"/>
      <c r="DN25" s="661"/>
      <c r="DO25" s="661"/>
      <c r="DP25" s="661"/>
      <c r="DQ25" s="661"/>
      <c r="DR25" s="661"/>
      <c r="DS25" s="661"/>
      <c r="DT25" s="661"/>
      <c r="DU25" s="661"/>
      <c r="DV25" s="662"/>
      <c r="DW25" s="645">
        <v>34.6</v>
      </c>
      <c r="DX25" s="663"/>
      <c r="DY25" s="663"/>
      <c r="DZ25" s="663"/>
      <c r="EA25" s="663"/>
      <c r="EB25" s="663"/>
      <c r="EC25" s="684"/>
    </row>
    <row r="26" spans="2:133" ht="11.25" customHeight="1" x14ac:dyDescent="0.2">
      <c r="B26" s="639" t="s">
        <v>293</v>
      </c>
      <c r="C26" s="640"/>
      <c r="D26" s="640"/>
      <c r="E26" s="640"/>
      <c r="F26" s="640"/>
      <c r="G26" s="640"/>
      <c r="H26" s="640"/>
      <c r="I26" s="640"/>
      <c r="J26" s="640"/>
      <c r="K26" s="640"/>
      <c r="L26" s="640"/>
      <c r="M26" s="640"/>
      <c r="N26" s="640"/>
      <c r="O26" s="640"/>
      <c r="P26" s="640"/>
      <c r="Q26" s="641"/>
      <c r="R26" s="642">
        <v>324663013</v>
      </c>
      <c r="S26" s="643"/>
      <c r="T26" s="643"/>
      <c r="U26" s="643"/>
      <c r="V26" s="643"/>
      <c r="W26" s="643"/>
      <c r="X26" s="643"/>
      <c r="Y26" s="644"/>
      <c r="Z26" s="675">
        <v>45.2</v>
      </c>
      <c r="AA26" s="675"/>
      <c r="AB26" s="675"/>
      <c r="AC26" s="675"/>
      <c r="AD26" s="676">
        <v>304294911</v>
      </c>
      <c r="AE26" s="676"/>
      <c r="AF26" s="676"/>
      <c r="AG26" s="676"/>
      <c r="AH26" s="676"/>
      <c r="AI26" s="676"/>
      <c r="AJ26" s="676"/>
      <c r="AK26" s="676"/>
      <c r="AL26" s="645">
        <v>99.3</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93470608</v>
      </c>
      <c r="CS26" s="643"/>
      <c r="CT26" s="643"/>
      <c r="CU26" s="643"/>
      <c r="CV26" s="643"/>
      <c r="CW26" s="643"/>
      <c r="CX26" s="643"/>
      <c r="CY26" s="644"/>
      <c r="CZ26" s="645">
        <v>13.3</v>
      </c>
      <c r="DA26" s="663"/>
      <c r="DB26" s="663"/>
      <c r="DC26" s="664"/>
      <c r="DD26" s="648">
        <v>78430508</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2">
      <c r="B27" s="639" t="s">
        <v>296</v>
      </c>
      <c r="C27" s="640"/>
      <c r="D27" s="640"/>
      <c r="E27" s="640"/>
      <c r="F27" s="640"/>
      <c r="G27" s="640"/>
      <c r="H27" s="640"/>
      <c r="I27" s="640"/>
      <c r="J27" s="640"/>
      <c r="K27" s="640"/>
      <c r="L27" s="640"/>
      <c r="M27" s="640"/>
      <c r="N27" s="640"/>
      <c r="O27" s="640"/>
      <c r="P27" s="640"/>
      <c r="Q27" s="641"/>
      <c r="R27" s="642">
        <v>330286</v>
      </c>
      <c r="S27" s="643"/>
      <c r="T27" s="643"/>
      <c r="U27" s="643"/>
      <c r="V27" s="643"/>
      <c r="W27" s="643"/>
      <c r="X27" s="643"/>
      <c r="Y27" s="644"/>
      <c r="Z27" s="675">
        <v>0</v>
      </c>
      <c r="AA27" s="675"/>
      <c r="AB27" s="675"/>
      <c r="AC27" s="675"/>
      <c r="AD27" s="676">
        <v>330286</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274685901</v>
      </c>
      <c r="BH27" s="643"/>
      <c r="BI27" s="643"/>
      <c r="BJ27" s="643"/>
      <c r="BK27" s="643"/>
      <c r="BL27" s="643"/>
      <c r="BM27" s="643"/>
      <c r="BN27" s="644"/>
      <c r="BO27" s="675">
        <v>100</v>
      </c>
      <c r="BP27" s="675"/>
      <c r="BQ27" s="675"/>
      <c r="BR27" s="675"/>
      <c r="BS27" s="648">
        <v>3168355</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136362453</v>
      </c>
      <c r="CS27" s="661"/>
      <c r="CT27" s="661"/>
      <c r="CU27" s="661"/>
      <c r="CV27" s="661"/>
      <c r="CW27" s="661"/>
      <c r="CX27" s="661"/>
      <c r="CY27" s="662"/>
      <c r="CZ27" s="645">
        <v>19.3</v>
      </c>
      <c r="DA27" s="663"/>
      <c r="DB27" s="663"/>
      <c r="DC27" s="664"/>
      <c r="DD27" s="648">
        <v>43048842</v>
      </c>
      <c r="DE27" s="661"/>
      <c r="DF27" s="661"/>
      <c r="DG27" s="661"/>
      <c r="DH27" s="661"/>
      <c r="DI27" s="661"/>
      <c r="DJ27" s="661"/>
      <c r="DK27" s="662"/>
      <c r="DL27" s="648">
        <v>42572537</v>
      </c>
      <c r="DM27" s="661"/>
      <c r="DN27" s="661"/>
      <c r="DO27" s="661"/>
      <c r="DP27" s="661"/>
      <c r="DQ27" s="661"/>
      <c r="DR27" s="661"/>
      <c r="DS27" s="661"/>
      <c r="DT27" s="661"/>
      <c r="DU27" s="661"/>
      <c r="DV27" s="662"/>
      <c r="DW27" s="645">
        <v>13.5</v>
      </c>
      <c r="DX27" s="663"/>
      <c r="DY27" s="663"/>
      <c r="DZ27" s="663"/>
      <c r="EA27" s="663"/>
      <c r="EB27" s="663"/>
      <c r="EC27" s="684"/>
    </row>
    <row r="28" spans="2:133" ht="11.25" customHeight="1" x14ac:dyDescent="0.2">
      <c r="B28" s="639" t="s">
        <v>299</v>
      </c>
      <c r="C28" s="640"/>
      <c r="D28" s="640"/>
      <c r="E28" s="640"/>
      <c r="F28" s="640"/>
      <c r="G28" s="640"/>
      <c r="H28" s="640"/>
      <c r="I28" s="640"/>
      <c r="J28" s="640"/>
      <c r="K28" s="640"/>
      <c r="L28" s="640"/>
      <c r="M28" s="640"/>
      <c r="N28" s="640"/>
      <c r="O28" s="640"/>
      <c r="P28" s="640"/>
      <c r="Q28" s="641"/>
      <c r="R28" s="642">
        <v>2719527</v>
      </c>
      <c r="S28" s="643"/>
      <c r="T28" s="643"/>
      <c r="U28" s="643"/>
      <c r="V28" s="643"/>
      <c r="W28" s="643"/>
      <c r="X28" s="643"/>
      <c r="Y28" s="644"/>
      <c r="Z28" s="675">
        <v>0.4</v>
      </c>
      <c r="AA28" s="675"/>
      <c r="AB28" s="675"/>
      <c r="AC28" s="675"/>
      <c r="AD28" s="676">
        <v>203</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56338585</v>
      </c>
      <c r="CS28" s="643"/>
      <c r="CT28" s="643"/>
      <c r="CU28" s="643"/>
      <c r="CV28" s="643"/>
      <c r="CW28" s="643"/>
      <c r="CX28" s="643"/>
      <c r="CY28" s="644"/>
      <c r="CZ28" s="645">
        <v>8</v>
      </c>
      <c r="DA28" s="663"/>
      <c r="DB28" s="663"/>
      <c r="DC28" s="664"/>
      <c r="DD28" s="648">
        <v>56231518</v>
      </c>
      <c r="DE28" s="643"/>
      <c r="DF28" s="643"/>
      <c r="DG28" s="643"/>
      <c r="DH28" s="643"/>
      <c r="DI28" s="643"/>
      <c r="DJ28" s="643"/>
      <c r="DK28" s="644"/>
      <c r="DL28" s="648">
        <v>56231518</v>
      </c>
      <c r="DM28" s="643"/>
      <c r="DN28" s="643"/>
      <c r="DO28" s="643"/>
      <c r="DP28" s="643"/>
      <c r="DQ28" s="643"/>
      <c r="DR28" s="643"/>
      <c r="DS28" s="643"/>
      <c r="DT28" s="643"/>
      <c r="DU28" s="643"/>
      <c r="DV28" s="644"/>
      <c r="DW28" s="645">
        <v>17.899999999999999</v>
      </c>
      <c r="DX28" s="663"/>
      <c r="DY28" s="663"/>
      <c r="DZ28" s="663"/>
      <c r="EA28" s="663"/>
      <c r="EB28" s="663"/>
      <c r="EC28" s="684"/>
    </row>
    <row r="29" spans="2:133" ht="11.25" customHeight="1" x14ac:dyDescent="0.2">
      <c r="B29" s="639" t="s">
        <v>301</v>
      </c>
      <c r="C29" s="640"/>
      <c r="D29" s="640"/>
      <c r="E29" s="640"/>
      <c r="F29" s="640"/>
      <c r="G29" s="640"/>
      <c r="H29" s="640"/>
      <c r="I29" s="640"/>
      <c r="J29" s="640"/>
      <c r="K29" s="640"/>
      <c r="L29" s="640"/>
      <c r="M29" s="640"/>
      <c r="N29" s="640"/>
      <c r="O29" s="640"/>
      <c r="P29" s="640"/>
      <c r="Q29" s="641"/>
      <c r="R29" s="642">
        <v>4105816</v>
      </c>
      <c r="S29" s="643"/>
      <c r="T29" s="643"/>
      <c r="U29" s="643"/>
      <c r="V29" s="643"/>
      <c r="W29" s="643"/>
      <c r="X29" s="643"/>
      <c r="Y29" s="644"/>
      <c r="Z29" s="675">
        <v>0.6</v>
      </c>
      <c r="AA29" s="675"/>
      <c r="AB29" s="675"/>
      <c r="AC29" s="675"/>
      <c r="AD29" s="676">
        <v>1156359</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69</v>
      </c>
      <c r="CG29" s="682"/>
      <c r="CH29" s="682"/>
      <c r="CI29" s="682"/>
      <c r="CJ29" s="682"/>
      <c r="CK29" s="682"/>
      <c r="CL29" s="682"/>
      <c r="CM29" s="682"/>
      <c r="CN29" s="682"/>
      <c r="CO29" s="682"/>
      <c r="CP29" s="682"/>
      <c r="CQ29" s="683"/>
      <c r="CR29" s="642">
        <v>56337758</v>
      </c>
      <c r="CS29" s="661"/>
      <c r="CT29" s="661"/>
      <c r="CU29" s="661"/>
      <c r="CV29" s="661"/>
      <c r="CW29" s="661"/>
      <c r="CX29" s="661"/>
      <c r="CY29" s="662"/>
      <c r="CZ29" s="645">
        <v>8</v>
      </c>
      <c r="DA29" s="663"/>
      <c r="DB29" s="663"/>
      <c r="DC29" s="664"/>
      <c r="DD29" s="648">
        <v>56230691</v>
      </c>
      <c r="DE29" s="661"/>
      <c r="DF29" s="661"/>
      <c r="DG29" s="661"/>
      <c r="DH29" s="661"/>
      <c r="DI29" s="661"/>
      <c r="DJ29" s="661"/>
      <c r="DK29" s="662"/>
      <c r="DL29" s="648">
        <v>56230691</v>
      </c>
      <c r="DM29" s="661"/>
      <c r="DN29" s="661"/>
      <c r="DO29" s="661"/>
      <c r="DP29" s="661"/>
      <c r="DQ29" s="661"/>
      <c r="DR29" s="661"/>
      <c r="DS29" s="661"/>
      <c r="DT29" s="661"/>
      <c r="DU29" s="661"/>
      <c r="DV29" s="662"/>
      <c r="DW29" s="645">
        <v>17.899999999999999</v>
      </c>
      <c r="DX29" s="663"/>
      <c r="DY29" s="663"/>
      <c r="DZ29" s="663"/>
      <c r="EA29" s="663"/>
      <c r="EB29" s="663"/>
      <c r="EC29" s="684"/>
    </row>
    <row r="30" spans="2:133" ht="11.25" customHeight="1" x14ac:dyDescent="0.2">
      <c r="B30" s="639" t="s">
        <v>303</v>
      </c>
      <c r="C30" s="640"/>
      <c r="D30" s="640"/>
      <c r="E30" s="640"/>
      <c r="F30" s="640"/>
      <c r="G30" s="640"/>
      <c r="H30" s="640"/>
      <c r="I30" s="640"/>
      <c r="J30" s="640"/>
      <c r="K30" s="640"/>
      <c r="L30" s="640"/>
      <c r="M30" s="640"/>
      <c r="N30" s="640"/>
      <c r="O30" s="640"/>
      <c r="P30" s="640"/>
      <c r="Q30" s="641"/>
      <c r="R30" s="642">
        <v>2788746</v>
      </c>
      <c r="S30" s="643"/>
      <c r="T30" s="643"/>
      <c r="U30" s="643"/>
      <c r="V30" s="643"/>
      <c r="W30" s="643"/>
      <c r="X30" s="643"/>
      <c r="Y30" s="644"/>
      <c r="Z30" s="675">
        <v>0.4</v>
      </c>
      <c r="AA30" s="675"/>
      <c r="AB30" s="675"/>
      <c r="AC30" s="675"/>
      <c r="AD30" s="676" t="s">
        <v>127</v>
      </c>
      <c r="AE30" s="676"/>
      <c r="AF30" s="676"/>
      <c r="AG30" s="676"/>
      <c r="AH30" s="676"/>
      <c r="AI30" s="676"/>
      <c r="AJ30" s="676"/>
      <c r="AK30" s="676"/>
      <c r="AL30" s="645" t="s">
        <v>127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54280160</v>
      </c>
      <c r="CS30" s="643"/>
      <c r="CT30" s="643"/>
      <c r="CU30" s="643"/>
      <c r="CV30" s="643"/>
      <c r="CW30" s="643"/>
      <c r="CX30" s="643"/>
      <c r="CY30" s="644"/>
      <c r="CZ30" s="645">
        <v>7.7</v>
      </c>
      <c r="DA30" s="663"/>
      <c r="DB30" s="663"/>
      <c r="DC30" s="664"/>
      <c r="DD30" s="648">
        <v>54173093</v>
      </c>
      <c r="DE30" s="643"/>
      <c r="DF30" s="643"/>
      <c r="DG30" s="643"/>
      <c r="DH30" s="643"/>
      <c r="DI30" s="643"/>
      <c r="DJ30" s="643"/>
      <c r="DK30" s="644"/>
      <c r="DL30" s="648">
        <v>54173093</v>
      </c>
      <c r="DM30" s="643"/>
      <c r="DN30" s="643"/>
      <c r="DO30" s="643"/>
      <c r="DP30" s="643"/>
      <c r="DQ30" s="643"/>
      <c r="DR30" s="643"/>
      <c r="DS30" s="643"/>
      <c r="DT30" s="643"/>
      <c r="DU30" s="643"/>
      <c r="DV30" s="644"/>
      <c r="DW30" s="645">
        <v>17.2</v>
      </c>
      <c r="DX30" s="663"/>
      <c r="DY30" s="663"/>
      <c r="DZ30" s="663"/>
      <c r="EA30" s="663"/>
      <c r="EB30" s="663"/>
      <c r="EC30" s="684"/>
    </row>
    <row r="31" spans="2:133" ht="11.25" customHeight="1" x14ac:dyDescent="0.2">
      <c r="B31" s="639" t="s">
        <v>307</v>
      </c>
      <c r="C31" s="640"/>
      <c r="D31" s="640"/>
      <c r="E31" s="640"/>
      <c r="F31" s="640"/>
      <c r="G31" s="640"/>
      <c r="H31" s="640"/>
      <c r="I31" s="640"/>
      <c r="J31" s="640"/>
      <c r="K31" s="640"/>
      <c r="L31" s="640"/>
      <c r="M31" s="640"/>
      <c r="N31" s="640"/>
      <c r="O31" s="640"/>
      <c r="P31" s="640"/>
      <c r="Q31" s="641"/>
      <c r="R31" s="642">
        <v>250846500</v>
      </c>
      <c r="S31" s="643"/>
      <c r="T31" s="643"/>
      <c r="U31" s="643"/>
      <c r="V31" s="643"/>
      <c r="W31" s="643"/>
      <c r="X31" s="643"/>
      <c r="Y31" s="644"/>
      <c r="Z31" s="675">
        <v>34.9</v>
      </c>
      <c r="AA31" s="675"/>
      <c r="AB31" s="675"/>
      <c r="AC31" s="675"/>
      <c r="AD31" s="676" t="s">
        <v>232</v>
      </c>
      <c r="AE31" s="676"/>
      <c r="AF31" s="676"/>
      <c r="AG31" s="676"/>
      <c r="AH31" s="676"/>
      <c r="AI31" s="676"/>
      <c r="AJ31" s="676"/>
      <c r="AK31" s="676"/>
      <c r="AL31" s="645" t="s">
        <v>127</v>
      </c>
      <c r="AM31" s="646"/>
      <c r="AN31" s="646"/>
      <c r="AO31" s="677"/>
      <c r="AP31" s="718" t="s">
        <v>308</v>
      </c>
      <c r="AQ31" s="719"/>
      <c r="AR31" s="719"/>
      <c r="AS31" s="719"/>
      <c r="AT31" s="724" t="s">
        <v>309</v>
      </c>
      <c r="AU31" s="231"/>
      <c r="AV31" s="231"/>
      <c r="AW31" s="231"/>
      <c r="AX31" s="708" t="s">
        <v>184</v>
      </c>
      <c r="AY31" s="709"/>
      <c r="AZ31" s="709"/>
      <c r="BA31" s="709"/>
      <c r="BB31" s="709"/>
      <c r="BC31" s="709"/>
      <c r="BD31" s="709"/>
      <c r="BE31" s="709"/>
      <c r="BF31" s="710"/>
      <c r="BG31" s="711">
        <v>99.1</v>
      </c>
      <c r="BH31" s="712"/>
      <c r="BI31" s="712"/>
      <c r="BJ31" s="712"/>
      <c r="BK31" s="712"/>
      <c r="BL31" s="712"/>
      <c r="BM31" s="713">
        <v>98</v>
      </c>
      <c r="BN31" s="712"/>
      <c r="BO31" s="712"/>
      <c r="BP31" s="712"/>
      <c r="BQ31" s="714"/>
      <c r="BR31" s="711">
        <v>99.3</v>
      </c>
      <c r="BS31" s="712"/>
      <c r="BT31" s="712"/>
      <c r="BU31" s="712"/>
      <c r="BV31" s="712"/>
      <c r="BW31" s="712"/>
      <c r="BX31" s="713">
        <v>98.2</v>
      </c>
      <c r="BY31" s="712"/>
      <c r="BZ31" s="712"/>
      <c r="CA31" s="712"/>
      <c r="CB31" s="714"/>
      <c r="CD31" s="729"/>
      <c r="CE31" s="730"/>
      <c r="CF31" s="681" t="s">
        <v>310</v>
      </c>
      <c r="CG31" s="682"/>
      <c r="CH31" s="682"/>
      <c r="CI31" s="682"/>
      <c r="CJ31" s="682"/>
      <c r="CK31" s="682"/>
      <c r="CL31" s="682"/>
      <c r="CM31" s="682"/>
      <c r="CN31" s="682"/>
      <c r="CO31" s="682"/>
      <c r="CP31" s="682"/>
      <c r="CQ31" s="683"/>
      <c r="CR31" s="642">
        <v>2057598</v>
      </c>
      <c r="CS31" s="661"/>
      <c r="CT31" s="661"/>
      <c r="CU31" s="661"/>
      <c r="CV31" s="661"/>
      <c r="CW31" s="661"/>
      <c r="CX31" s="661"/>
      <c r="CY31" s="662"/>
      <c r="CZ31" s="645">
        <v>0.3</v>
      </c>
      <c r="DA31" s="663"/>
      <c r="DB31" s="663"/>
      <c r="DC31" s="664"/>
      <c r="DD31" s="648">
        <v>2057598</v>
      </c>
      <c r="DE31" s="661"/>
      <c r="DF31" s="661"/>
      <c r="DG31" s="661"/>
      <c r="DH31" s="661"/>
      <c r="DI31" s="661"/>
      <c r="DJ31" s="661"/>
      <c r="DK31" s="662"/>
      <c r="DL31" s="648">
        <v>2057598</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2">
      <c r="B32" s="733" t="s">
        <v>311</v>
      </c>
      <c r="C32" s="734"/>
      <c r="D32" s="734"/>
      <c r="E32" s="734"/>
      <c r="F32" s="734"/>
      <c r="G32" s="734"/>
      <c r="H32" s="734"/>
      <c r="I32" s="734"/>
      <c r="J32" s="734"/>
      <c r="K32" s="734"/>
      <c r="L32" s="734"/>
      <c r="M32" s="734"/>
      <c r="N32" s="734"/>
      <c r="O32" s="734"/>
      <c r="P32" s="734"/>
      <c r="Q32" s="735"/>
      <c r="R32" s="642" t="s">
        <v>127</v>
      </c>
      <c r="S32" s="643"/>
      <c r="T32" s="643"/>
      <c r="U32" s="643"/>
      <c r="V32" s="643"/>
      <c r="W32" s="643"/>
      <c r="X32" s="643"/>
      <c r="Y32" s="644"/>
      <c r="Z32" s="675" t="s">
        <v>127</v>
      </c>
      <c r="AA32" s="675"/>
      <c r="AB32" s="675"/>
      <c r="AC32" s="675"/>
      <c r="AD32" s="676" t="s">
        <v>127</v>
      </c>
      <c r="AE32" s="676"/>
      <c r="AF32" s="676"/>
      <c r="AG32" s="676"/>
      <c r="AH32" s="676"/>
      <c r="AI32" s="676"/>
      <c r="AJ32" s="676"/>
      <c r="AK32" s="676"/>
      <c r="AL32" s="645" t="s">
        <v>127</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v>
      </c>
      <c r="BH32" s="661"/>
      <c r="BI32" s="661"/>
      <c r="BJ32" s="661"/>
      <c r="BK32" s="661"/>
      <c r="BL32" s="661"/>
      <c r="BM32" s="646">
        <v>97.5</v>
      </c>
      <c r="BN32" s="707"/>
      <c r="BO32" s="707"/>
      <c r="BP32" s="707"/>
      <c r="BQ32" s="688"/>
      <c r="BR32" s="715">
        <v>99.2</v>
      </c>
      <c r="BS32" s="661"/>
      <c r="BT32" s="661"/>
      <c r="BU32" s="661"/>
      <c r="BV32" s="661"/>
      <c r="BW32" s="661"/>
      <c r="BX32" s="646">
        <v>97.8</v>
      </c>
      <c r="BY32" s="707"/>
      <c r="BZ32" s="707"/>
      <c r="CA32" s="707"/>
      <c r="CB32" s="688"/>
      <c r="CD32" s="731"/>
      <c r="CE32" s="732"/>
      <c r="CF32" s="681" t="s">
        <v>314</v>
      </c>
      <c r="CG32" s="682"/>
      <c r="CH32" s="682"/>
      <c r="CI32" s="682"/>
      <c r="CJ32" s="682"/>
      <c r="CK32" s="682"/>
      <c r="CL32" s="682"/>
      <c r="CM32" s="682"/>
      <c r="CN32" s="682"/>
      <c r="CO32" s="682"/>
      <c r="CP32" s="682"/>
      <c r="CQ32" s="683"/>
      <c r="CR32" s="642">
        <v>827</v>
      </c>
      <c r="CS32" s="643"/>
      <c r="CT32" s="643"/>
      <c r="CU32" s="643"/>
      <c r="CV32" s="643"/>
      <c r="CW32" s="643"/>
      <c r="CX32" s="643"/>
      <c r="CY32" s="644"/>
      <c r="CZ32" s="645">
        <v>0</v>
      </c>
      <c r="DA32" s="663"/>
      <c r="DB32" s="663"/>
      <c r="DC32" s="664"/>
      <c r="DD32" s="648">
        <v>827</v>
      </c>
      <c r="DE32" s="643"/>
      <c r="DF32" s="643"/>
      <c r="DG32" s="643"/>
      <c r="DH32" s="643"/>
      <c r="DI32" s="643"/>
      <c r="DJ32" s="643"/>
      <c r="DK32" s="644"/>
      <c r="DL32" s="648">
        <v>827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315</v>
      </c>
      <c r="C33" s="640"/>
      <c r="D33" s="640"/>
      <c r="E33" s="640"/>
      <c r="F33" s="640"/>
      <c r="G33" s="640"/>
      <c r="H33" s="640"/>
      <c r="I33" s="640"/>
      <c r="J33" s="640"/>
      <c r="K33" s="640"/>
      <c r="L33" s="640"/>
      <c r="M33" s="640"/>
      <c r="N33" s="640"/>
      <c r="O33" s="640"/>
      <c r="P33" s="640"/>
      <c r="Q33" s="641"/>
      <c r="R33" s="642">
        <v>28160281</v>
      </c>
      <c r="S33" s="643"/>
      <c r="T33" s="643"/>
      <c r="U33" s="643"/>
      <c r="V33" s="643"/>
      <c r="W33" s="643"/>
      <c r="X33" s="643"/>
      <c r="Y33" s="644"/>
      <c r="Z33" s="675">
        <v>3.9</v>
      </c>
      <c r="AA33" s="675"/>
      <c r="AB33" s="675"/>
      <c r="AC33" s="675"/>
      <c r="AD33" s="676" t="s">
        <v>127</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99.2</v>
      </c>
      <c r="BH33" s="627"/>
      <c r="BI33" s="627"/>
      <c r="BJ33" s="627"/>
      <c r="BK33" s="627"/>
      <c r="BL33" s="627"/>
      <c r="BM33" s="669">
        <v>98.6</v>
      </c>
      <c r="BN33" s="627"/>
      <c r="BO33" s="627"/>
      <c r="BP33" s="627"/>
      <c r="BQ33" s="671"/>
      <c r="BR33" s="706">
        <v>99.4</v>
      </c>
      <c r="BS33" s="627"/>
      <c r="BT33" s="627"/>
      <c r="BU33" s="627"/>
      <c r="BV33" s="627"/>
      <c r="BW33" s="627"/>
      <c r="BX33" s="669">
        <v>98.8</v>
      </c>
      <c r="BY33" s="627"/>
      <c r="BZ33" s="627"/>
      <c r="CA33" s="627"/>
      <c r="CB33" s="671"/>
      <c r="CD33" s="681" t="s">
        <v>317</v>
      </c>
      <c r="CE33" s="682"/>
      <c r="CF33" s="682"/>
      <c r="CG33" s="682"/>
      <c r="CH33" s="682"/>
      <c r="CI33" s="682"/>
      <c r="CJ33" s="682"/>
      <c r="CK33" s="682"/>
      <c r="CL33" s="682"/>
      <c r="CM33" s="682"/>
      <c r="CN33" s="682"/>
      <c r="CO33" s="682"/>
      <c r="CP33" s="682"/>
      <c r="CQ33" s="683"/>
      <c r="CR33" s="642">
        <v>317210979</v>
      </c>
      <c r="CS33" s="661"/>
      <c r="CT33" s="661"/>
      <c r="CU33" s="661"/>
      <c r="CV33" s="661"/>
      <c r="CW33" s="661"/>
      <c r="CX33" s="661"/>
      <c r="CY33" s="662"/>
      <c r="CZ33" s="645">
        <v>45</v>
      </c>
      <c r="DA33" s="663"/>
      <c r="DB33" s="663"/>
      <c r="DC33" s="664"/>
      <c r="DD33" s="648">
        <v>122602014</v>
      </c>
      <c r="DE33" s="661"/>
      <c r="DF33" s="661"/>
      <c r="DG33" s="661"/>
      <c r="DH33" s="661"/>
      <c r="DI33" s="661"/>
      <c r="DJ33" s="661"/>
      <c r="DK33" s="662"/>
      <c r="DL33" s="648">
        <v>98489187</v>
      </c>
      <c r="DM33" s="661"/>
      <c r="DN33" s="661"/>
      <c r="DO33" s="661"/>
      <c r="DP33" s="661"/>
      <c r="DQ33" s="661"/>
      <c r="DR33" s="661"/>
      <c r="DS33" s="661"/>
      <c r="DT33" s="661"/>
      <c r="DU33" s="661"/>
      <c r="DV33" s="662"/>
      <c r="DW33" s="645">
        <v>31.3</v>
      </c>
      <c r="DX33" s="663"/>
      <c r="DY33" s="663"/>
      <c r="DZ33" s="663"/>
      <c r="EA33" s="663"/>
      <c r="EB33" s="663"/>
      <c r="EC33" s="684"/>
    </row>
    <row r="34" spans="2:133" ht="11.25" customHeight="1" x14ac:dyDescent="0.2">
      <c r="B34" s="639" t="s">
        <v>318</v>
      </c>
      <c r="C34" s="640"/>
      <c r="D34" s="640"/>
      <c r="E34" s="640"/>
      <c r="F34" s="640"/>
      <c r="G34" s="640"/>
      <c r="H34" s="640"/>
      <c r="I34" s="640"/>
      <c r="J34" s="640"/>
      <c r="K34" s="640"/>
      <c r="L34" s="640"/>
      <c r="M34" s="640"/>
      <c r="N34" s="640"/>
      <c r="O34" s="640"/>
      <c r="P34" s="640"/>
      <c r="Q34" s="641"/>
      <c r="R34" s="642">
        <v>1267781</v>
      </c>
      <c r="S34" s="643"/>
      <c r="T34" s="643"/>
      <c r="U34" s="643"/>
      <c r="V34" s="643"/>
      <c r="W34" s="643"/>
      <c r="X34" s="643"/>
      <c r="Y34" s="644"/>
      <c r="Z34" s="675">
        <v>0.2</v>
      </c>
      <c r="AA34" s="675"/>
      <c r="AB34" s="675"/>
      <c r="AC34" s="675"/>
      <c r="AD34" s="676">
        <v>409017</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70691122</v>
      </c>
      <c r="CS34" s="643"/>
      <c r="CT34" s="643"/>
      <c r="CU34" s="643"/>
      <c r="CV34" s="643"/>
      <c r="CW34" s="643"/>
      <c r="CX34" s="643"/>
      <c r="CY34" s="644"/>
      <c r="CZ34" s="645">
        <v>10</v>
      </c>
      <c r="DA34" s="663"/>
      <c r="DB34" s="663"/>
      <c r="DC34" s="664"/>
      <c r="DD34" s="648">
        <v>59538498</v>
      </c>
      <c r="DE34" s="643"/>
      <c r="DF34" s="643"/>
      <c r="DG34" s="643"/>
      <c r="DH34" s="643"/>
      <c r="DI34" s="643"/>
      <c r="DJ34" s="643"/>
      <c r="DK34" s="644"/>
      <c r="DL34" s="648">
        <v>57173014</v>
      </c>
      <c r="DM34" s="643"/>
      <c r="DN34" s="643"/>
      <c r="DO34" s="643"/>
      <c r="DP34" s="643"/>
      <c r="DQ34" s="643"/>
      <c r="DR34" s="643"/>
      <c r="DS34" s="643"/>
      <c r="DT34" s="643"/>
      <c r="DU34" s="643"/>
      <c r="DV34" s="644"/>
      <c r="DW34" s="645">
        <v>18.2</v>
      </c>
      <c r="DX34" s="663"/>
      <c r="DY34" s="663"/>
      <c r="DZ34" s="663"/>
      <c r="EA34" s="663"/>
      <c r="EB34" s="663"/>
      <c r="EC34" s="684"/>
    </row>
    <row r="35" spans="2:133" ht="11.25" customHeight="1" x14ac:dyDescent="0.2">
      <c r="B35" s="639" t="s">
        <v>320</v>
      </c>
      <c r="C35" s="640"/>
      <c r="D35" s="640"/>
      <c r="E35" s="640"/>
      <c r="F35" s="640"/>
      <c r="G35" s="640"/>
      <c r="H35" s="640"/>
      <c r="I35" s="640"/>
      <c r="J35" s="640"/>
      <c r="K35" s="640"/>
      <c r="L35" s="640"/>
      <c r="M35" s="640"/>
      <c r="N35" s="640"/>
      <c r="O35" s="640"/>
      <c r="P35" s="640"/>
      <c r="Q35" s="641"/>
      <c r="R35" s="642">
        <v>289556</v>
      </c>
      <c r="S35" s="643"/>
      <c r="T35" s="643"/>
      <c r="U35" s="643"/>
      <c r="V35" s="643"/>
      <c r="W35" s="643"/>
      <c r="X35" s="643"/>
      <c r="Y35" s="644"/>
      <c r="Z35" s="675">
        <v>0</v>
      </c>
      <c r="AA35" s="675"/>
      <c r="AB35" s="675"/>
      <c r="AC35" s="675"/>
      <c r="AD35" s="676" t="s">
        <v>127</v>
      </c>
      <c r="AE35" s="676"/>
      <c r="AF35" s="676"/>
      <c r="AG35" s="676"/>
      <c r="AH35" s="676"/>
      <c r="AI35" s="676"/>
      <c r="AJ35" s="676"/>
      <c r="AK35" s="676"/>
      <c r="AL35" s="645" t="s">
        <v>127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5013567</v>
      </c>
      <c r="CS35" s="661"/>
      <c r="CT35" s="661"/>
      <c r="CU35" s="661"/>
      <c r="CV35" s="661"/>
      <c r="CW35" s="661"/>
      <c r="CX35" s="661"/>
      <c r="CY35" s="662"/>
      <c r="CZ35" s="645">
        <v>0.7</v>
      </c>
      <c r="DA35" s="663"/>
      <c r="DB35" s="663"/>
      <c r="DC35" s="664"/>
      <c r="DD35" s="648">
        <v>4735682</v>
      </c>
      <c r="DE35" s="661"/>
      <c r="DF35" s="661"/>
      <c r="DG35" s="661"/>
      <c r="DH35" s="661"/>
      <c r="DI35" s="661"/>
      <c r="DJ35" s="661"/>
      <c r="DK35" s="662"/>
      <c r="DL35" s="648">
        <v>4724361</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2">
      <c r="B36" s="639" t="s">
        <v>324</v>
      </c>
      <c r="C36" s="640"/>
      <c r="D36" s="640"/>
      <c r="E36" s="640"/>
      <c r="F36" s="640"/>
      <c r="G36" s="640"/>
      <c r="H36" s="640"/>
      <c r="I36" s="640"/>
      <c r="J36" s="640"/>
      <c r="K36" s="640"/>
      <c r="L36" s="640"/>
      <c r="M36" s="640"/>
      <c r="N36" s="640"/>
      <c r="O36" s="640"/>
      <c r="P36" s="640"/>
      <c r="Q36" s="641"/>
      <c r="R36" s="642">
        <v>2424048</v>
      </c>
      <c r="S36" s="643"/>
      <c r="T36" s="643"/>
      <c r="U36" s="643"/>
      <c r="V36" s="643"/>
      <c r="W36" s="643"/>
      <c r="X36" s="643"/>
      <c r="Y36" s="644"/>
      <c r="Z36" s="675">
        <v>0.3</v>
      </c>
      <c r="AA36" s="675"/>
      <c r="AB36" s="675"/>
      <c r="AC36" s="675"/>
      <c r="AD36" s="676" t="s">
        <v>127</v>
      </c>
      <c r="AE36" s="676"/>
      <c r="AF36" s="676"/>
      <c r="AG36" s="676"/>
      <c r="AH36" s="676"/>
      <c r="AI36" s="676"/>
      <c r="AJ36" s="676"/>
      <c r="AK36" s="676"/>
      <c r="AL36" s="645" t="s">
        <v>127</v>
      </c>
      <c r="AM36" s="646"/>
      <c r="AN36" s="646"/>
      <c r="AO36" s="677"/>
      <c r="AP36" s="235"/>
      <c r="AQ36" s="694" t="s">
        <v>325</v>
      </c>
      <c r="AR36" s="695"/>
      <c r="AS36" s="695"/>
      <c r="AT36" s="695"/>
      <c r="AU36" s="695"/>
      <c r="AV36" s="695"/>
      <c r="AW36" s="695"/>
      <c r="AX36" s="695"/>
      <c r="AY36" s="696"/>
      <c r="AZ36" s="697">
        <v>40813068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1467660</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166563838</v>
      </c>
      <c r="CS36" s="643"/>
      <c r="CT36" s="643"/>
      <c r="CU36" s="643"/>
      <c r="CV36" s="643"/>
      <c r="CW36" s="643"/>
      <c r="CX36" s="643"/>
      <c r="CY36" s="644"/>
      <c r="CZ36" s="645">
        <v>23.6</v>
      </c>
      <c r="DA36" s="663"/>
      <c r="DB36" s="663"/>
      <c r="DC36" s="664"/>
      <c r="DD36" s="648">
        <v>26208532</v>
      </c>
      <c r="DE36" s="643"/>
      <c r="DF36" s="643"/>
      <c r="DG36" s="643"/>
      <c r="DH36" s="643"/>
      <c r="DI36" s="643"/>
      <c r="DJ36" s="643"/>
      <c r="DK36" s="644"/>
      <c r="DL36" s="648">
        <v>13195351</v>
      </c>
      <c r="DM36" s="643"/>
      <c r="DN36" s="643"/>
      <c r="DO36" s="643"/>
      <c r="DP36" s="643"/>
      <c r="DQ36" s="643"/>
      <c r="DR36" s="643"/>
      <c r="DS36" s="643"/>
      <c r="DT36" s="643"/>
      <c r="DU36" s="643"/>
      <c r="DV36" s="644"/>
      <c r="DW36" s="645">
        <v>4.2</v>
      </c>
      <c r="DX36" s="663"/>
      <c r="DY36" s="663"/>
      <c r="DZ36" s="663"/>
      <c r="EA36" s="663"/>
      <c r="EB36" s="663"/>
      <c r="EC36" s="684"/>
    </row>
    <row r="37" spans="2:133" ht="11.25" customHeight="1" x14ac:dyDescent="0.2">
      <c r="B37" s="639" t="s">
        <v>328</v>
      </c>
      <c r="C37" s="640"/>
      <c r="D37" s="640"/>
      <c r="E37" s="640"/>
      <c r="F37" s="640"/>
      <c r="G37" s="640"/>
      <c r="H37" s="640"/>
      <c r="I37" s="640"/>
      <c r="J37" s="640"/>
      <c r="K37" s="640"/>
      <c r="L37" s="640"/>
      <c r="M37" s="640"/>
      <c r="N37" s="640"/>
      <c r="O37" s="640"/>
      <c r="P37" s="640"/>
      <c r="Q37" s="641"/>
      <c r="R37" s="642">
        <v>6247507</v>
      </c>
      <c r="S37" s="643"/>
      <c r="T37" s="643"/>
      <c r="U37" s="643"/>
      <c r="V37" s="643"/>
      <c r="W37" s="643"/>
      <c r="X37" s="643"/>
      <c r="Y37" s="644"/>
      <c r="Z37" s="675">
        <v>0.9</v>
      </c>
      <c r="AA37" s="675"/>
      <c r="AB37" s="675"/>
      <c r="AC37" s="675"/>
      <c r="AD37" s="676" t="s">
        <v>127</v>
      </c>
      <c r="AE37" s="676"/>
      <c r="AF37" s="676"/>
      <c r="AG37" s="676"/>
      <c r="AH37" s="676"/>
      <c r="AI37" s="676"/>
      <c r="AJ37" s="676"/>
      <c r="AK37" s="676"/>
      <c r="AL37" s="645" t="s">
        <v>127</v>
      </c>
      <c r="AM37" s="646"/>
      <c r="AN37" s="646"/>
      <c r="AO37" s="677"/>
      <c r="AQ37" s="685" t="s">
        <v>329</v>
      </c>
      <c r="AR37" s="686"/>
      <c r="AS37" s="686"/>
      <c r="AT37" s="686"/>
      <c r="AU37" s="686"/>
      <c r="AV37" s="686"/>
      <c r="AW37" s="686"/>
      <c r="AX37" s="686"/>
      <c r="AY37" s="687"/>
      <c r="AZ37" s="642">
        <v>4786562</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752019</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24134</v>
      </c>
      <c r="CS37" s="661"/>
      <c r="CT37" s="661"/>
      <c r="CU37" s="661"/>
      <c r="CV37" s="661"/>
      <c r="CW37" s="661"/>
      <c r="CX37" s="661"/>
      <c r="CY37" s="662"/>
      <c r="CZ37" s="645">
        <v>0</v>
      </c>
      <c r="DA37" s="663"/>
      <c r="DB37" s="663"/>
      <c r="DC37" s="664"/>
      <c r="DD37" s="648">
        <v>23921</v>
      </c>
      <c r="DE37" s="661"/>
      <c r="DF37" s="661"/>
      <c r="DG37" s="661"/>
      <c r="DH37" s="661"/>
      <c r="DI37" s="661"/>
      <c r="DJ37" s="661"/>
      <c r="DK37" s="662"/>
      <c r="DL37" s="648">
        <v>22342</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332</v>
      </c>
      <c r="C38" s="640"/>
      <c r="D38" s="640"/>
      <c r="E38" s="640"/>
      <c r="F38" s="640"/>
      <c r="G38" s="640"/>
      <c r="H38" s="640"/>
      <c r="I38" s="640"/>
      <c r="J38" s="640"/>
      <c r="K38" s="640"/>
      <c r="L38" s="640"/>
      <c r="M38" s="640"/>
      <c r="N38" s="640"/>
      <c r="O38" s="640"/>
      <c r="P38" s="640"/>
      <c r="Q38" s="641"/>
      <c r="R38" s="642">
        <v>44450503</v>
      </c>
      <c r="S38" s="643"/>
      <c r="T38" s="643"/>
      <c r="U38" s="643"/>
      <c r="V38" s="643"/>
      <c r="W38" s="643"/>
      <c r="X38" s="643"/>
      <c r="Y38" s="644"/>
      <c r="Z38" s="675">
        <v>6.2</v>
      </c>
      <c r="AA38" s="675"/>
      <c r="AB38" s="675"/>
      <c r="AC38" s="675"/>
      <c r="AD38" s="676">
        <v>123668</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2627395</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157667</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33315922</v>
      </c>
      <c r="CS38" s="643"/>
      <c r="CT38" s="643"/>
      <c r="CU38" s="643"/>
      <c r="CV38" s="643"/>
      <c r="CW38" s="643"/>
      <c r="CX38" s="643"/>
      <c r="CY38" s="644"/>
      <c r="CZ38" s="645">
        <v>4.7</v>
      </c>
      <c r="DA38" s="663"/>
      <c r="DB38" s="663"/>
      <c r="DC38" s="664"/>
      <c r="DD38" s="648">
        <v>27973898</v>
      </c>
      <c r="DE38" s="643"/>
      <c r="DF38" s="643"/>
      <c r="DG38" s="643"/>
      <c r="DH38" s="643"/>
      <c r="DI38" s="643"/>
      <c r="DJ38" s="643"/>
      <c r="DK38" s="644"/>
      <c r="DL38" s="648">
        <v>23396461</v>
      </c>
      <c r="DM38" s="643"/>
      <c r="DN38" s="643"/>
      <c r="DO38" s="643"/>
      <c r="DP38" s="643"/>
      <c r="DQ38" s="643"/>
      <c r="DR38" s="643"/>
      <c r="DS38" s="643"/>
      <c r="DT38" s="643"/>
      <c r="DU38" s="643"/>
      <c r="DV38" s="644"/>
      <c r="DW38" s="645">
        <v>7.4</v>
      </c>
      <c r="DX38" s="663"/>
      <c r="DY38" s="663"/>
      <c r="DZ38" s="663"/>
      <c r="EA38" s="663"/>
      <c r="EB38" s="663"/>
      <c r="EC38" s="684"/>
    </row>
    <row r="39" spans="2:133" ht="11.25" customHeight="1" x14ac:dyDescent="0.2">
      <c r="B39" s="639" t="s">
        <v>336</v>
      </c>
      <c r="C39" s="640"/>
      <c r="D39" s="640"/>
      <c r="E39" s="640"/>
      <c r="F39" s="640"/>
      <c r="G39" s="640"/>
      <c r="H39" s="640"/>
      <c r="I39" s="640"/>
      <c r="J39" s="640"/>
      <c r="K39" s="640"/>
      <c r="L39" s="640"/>
      <c r="M39" s="640"/>
      <c r="N39" s="640"/>
      <c r="O39" s="640"/>
      <c r="P39" s="640"/>
      <c r="Q39" s="641"/>
      <c r="R39" s="642">
        <v>49654609</v>
      </c>
      <c r="S39" s="643"/>
      <c r="T39" s="643"/>
      <c r="U39" s="643"/>
      <c r="V39" s="643"/>
      <c r="W39" s="643"/>
      <c r="X39" s="643"/>
      <c r="Y39" s="644"/>
      <c r="Z39" s="675">
        <v>6.9</v>
      </c>
      <c r="AA39" s="675"/>
      <c r="AB39" s="675"/>
      <c r="AC39" s="675"/>
      <c r="AD39" s="676" t="s">
        <v>127</v>
      </c>
      <c r="AE39" s="676"/>
      <c r="AF39" s="676"/>
      <c r="AG39" s="676"/>
      <c r="AH39" s="676"/>
      <c r="AI39" s="676"/>
      <c r="AJ39" s="676"/>
      <c r="AK39" s="676"/>
      <c r="AL39" s="645" t="s">
        <v>232</v>
      </c>
      <c r="AM39" s="646"/>
      <c r="AN39" s="646"/>
      <c r="AO39" s="677"/>
      <c r="AQ39" s="685" t="s">
        <v>337</v>
      </c>
      <c r="AR39" s="686"/>
      <c r="AS39" s="686"/>
      <c r="AT39" s="686"/>
      <c r="AU39" s="686"/>
      <c r="AV39" s="686"/>
      <c r="AW39" s="686"/>
      <c r="AX39" s="686"/>
      <c r="AY39" s="687"/>
      <c r="AZ39" s="642">
        <v>1682594</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233253</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4076940</v>
      </c>
      <c r="CS39" s="661"/>
      <c r="CT39" s="661"/>
      <c r="CU39" s="661"/>
      <c r="CV39" s="661"/>
      <c r="CW39" s="661"/>
      <c r="CX39" s="661"/>
      <c r="CY39" s="662"/>
      <c r="CZ39" s="645">
        <v>0.6</v>
      </c>
      <c r="DA39" s="663"/>
      <c r="DB39" s="663"/>
      <c r="DC39" s="664"/>
      <c r="DD39" s="648">
        <v>4034736</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2">
      <c r="B40" s="639" t="s">
        <v>340</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127</v>
      </c>
      <c r="AE40" s="676"/>
      <c r="AF40" s="676"/>
      <c r="AG40" s="676"/>
      <c r="AH40" s="676"/>
      <c r="AI40" s="676"/>
      <c r="AJ40" s="676"/>
      <c r="AK40" s="676"/>
      <c r="AL40" s="645" t="s">
        <v>127</v>
      </c>
      <c r="AM40" s="646"/>
      <c r="AN40" s="646"/>
      <c r="AO40" s="677"/>
      <c r="AQ40" s="685" t="s">
        <v>341</v>
      </c>
      <c r="AR40" s="686"/>
      <c r="AS40" s="686"/>
      <c r="AT40" s="686"/>
      <c r="AU40" s="686"/>
      <c r="AV40" s="686"/>
      <c r="AW40" s="686"/>
      <c r="AX40" s="686"/>
      <c r="AY40" s="687"/>
      <c r="AZ40" s="642">
        <v>208580</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102</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37549590</v>
      </c>
      <c r="CS40" s="643"/>
      <c r="CT40" s="643"/>
      <c r="CU40" s="643"/>
      <c r="CV40" s="643"/>
      <c r="CW40" s="643"/>
      <c r="CX40" s="643"/>
      <c r="CY40" s="644"/>
      <c r="CZ40" s="645">
        <v>5.3</v>
      </c>
      <c r="DA40" s="663"/>
      <c r="DB40" s="663"/>
      <c r="DC40" s="664"/>
      <c r="DD40" s="648">
        <v>110668</v>
      </c>
      <c r="DE40" s="643"/>
      <c r="DF40" s="643"/>
      <c r="DG40" s="643"/>
      <c r="DH40" s="643"/>
      <c r="DI40" s="643"/>
      <c r="DJ40" s="643"/>
      <c r="DK40" s="644"/>
      <c r="DL40" s="648" t="s">
        <v>127</v>
      </c>
      <c r="DM40" s="643"/>
      <c r="DN40" s="643"/>
      <c r="DO40" s="643"/>
      <c r="DP40" s="643"/>
      <c r="DQ40" s="643"/>
      <c r="DR40" s="643"/>
      <c r="DS40" s="643"/>
      <c r="DT40" s="643"/>
      <c r="DU40" s="643"/>
      <c r="DV40" s="644"/>
      <c r="DW40" s="645" t="s">
        <v>232</v>
      </c>
      <c r="DX40" s="663"/>
      <c r="DY40" s="663"/>
      <c r="DZ40" s="663"/>
      <c r="EA40" s="663"/>
      <c r="EB40" s="663"/>
      <c r="EC40" s="684"/>
    </row>
    <row r="41" spans="2:133" ht="11.25" customHeight="1" x14ac:dyDescent="0.2">
      <c r="B41" s="639" t="s">
        <v>345</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127</v>
      </c>
      <c r="AM41" s="646"/>
      <c r="AN41" s="646"/>
      <c r="AO41" s="677"/>
      <c r="AQ41" s="685" t="s">
        <v>346</v>
      </c>
      <c r="AR41" s="686"/>
      <c r="AS41" s="686"/>
      <c r="AT41" s="686"/>
      <c r="AU41" s="686"/>
      <c r="AV41" s="686"/>
      <c r="AW41" s="686"/>
      <c r="AX41" s="686"/>
      <c r="AY41" s="687"/>
      <c r="AZ41" s="642">
        <v>6222342</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2</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127</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349</v>
      </c>
      <c r="C42" s="640"/>
      <c r="D42" s="640"/>
      <c r="E42" s="640"/>
      <c r="F42" s="640"/>
      <c r="G42" s="640"/>
      <c r="H42" s="640"/>
      <c r="I42" s="640"/>
      <c r="J42" s="640"/>
      <c r="K42" s="640"/>
      <c r="L42" s="640"/>
      <c r="M42" s="640"/>
      <c r="N42" s="640"/>
      <c r="O42" s="640"/>
      <c r="P42" s="640"/>
      <c r="Q42" s="641"/>
      <c r="R42" s="642">
        <v>8315694</v>
      </c>
      <c r="S42" s="643"/>
      <c r="T42" s="643"/>
      <c r="U42" s="643"/>
      <c r="V42" s="643"/>
      <c r="W42" s="643"/>
      <c r="X42" s="643"/>
      <c r="Y42" s="644"/>
      <c r="Z42" s="675">
        <v>1.2</v>
      </c>
      <c r="AA42" s="675"/>
      <c r="AB42" s="675"/>
      <c r="AC42" s="675"/>
      <c r="AD42" s="676" t="s">
        <v>127</v>
      </c>
      <c r="AE42" s="676"/>
      <c r="AF42" s="676"/>
      <c r="AG42" s="676"/>
      <c r="AH42" s="676"/>
      <c r="AI42" s="676"/>
      <c r="AJ42" s="676"/>
      <c r="AK42" s="676"/>
      <c r="AL42" s="645" t="s">
        <v>127</v>
      </c>
      <c r="AM42" s="646"/>
      <c r="AN42" s="646"/>
      <c r="AO42" s="677"/>
      <c r="AQ42" s="678" t="s">
        <v>350</v>
      </c>
      <c r="AR42" s="679"/>
      <c r="AS42" s="679"/>
      <c r="AT42" s="679"/>
      <c r="AU42" s="679"/>
      <c r="AV42" s="679"/>
      <c r="AW42" s="679"/>
      <c r="AX42" s="679"/>
      <c r="AY42" s="680"/>
      <c r="AZ42" s="626">
        <v>25285595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282</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69124147</v>
      </c>
      <c r="CS42" s="643"/>
      <c r="CT42" s="643"/>
      <c r="CU42" s="643"/>
      <c r="CV42" s="643"/>
      <c r="CW42" s="643"/>
      <c r="CX42" s="643"/>
      <c r="CY42" s="644"/>
      <c r="CZ42" s="645">
        <v>9.8000000000000007</v>
      </c>
      <c r="DA42" s="646"/>
      <c r="DB42" s="646"/>
      <c r="DC42" s="647"/>
      <c r="DD42" s="648">
        <v>10044842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353</v>
      </c>
      <c r="C43" s="624"/>
      <c r="D43" s="624"/>
      <c r="E43" s="624"/>
      <c r="F43" s="624"/>
      <c r="G43" s="624"/>
      <c r="H43" s="624"/>
      <c r="I43" s="624"/>
      <c r="J43" s="624"/>
      <c r="K43" s="624"/>
      <c r="L43" s="624"/>
      <c r="M43" s="624"/>
      <c r="N43" s="624"/>
      <c r="O43" s="624"/>
      <c r="P43" s="624"/>
      <c r="Q43" s="625"/>
      <c r="R43" s="626">
        <v>717948173</v>
      </c>
      <c r="S43" s="665"/>
      <c r="T43" s="665"/>
      <c r="U43" s="665"/>
      <c r="V43" s="665"/>
      <c r="W43" s="665"/>
      <c r="X43" s="665"/>
      <c r="Y43" s="666"/>
      <c r="Z43" s="667">
        <v>100</v>
      </c>
      <c r="AA43" s="667"/>
      <c r="AB43" s="667"/>
      <c r="AC43" s="667"/>
      <c r="AD43" s="668">
        <v>306314444</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934200</v>
      </c>
      <c r="CS43" s="661"/>
      <c r="CT43" s="661"/>
      <c r="CU43" s="661"/>
      <c r="CV43" s="661"/>
      <c r="CW43" s="661"/>
      <c r="CX43" s="661"/>
      <c r="CY43" s="662"/>
      <c r="CZ43" s="645">
        <v>0.1</v>
      </c>
      <c r="DA43" s="663"/>
      <c r="DB43" s="663"/>
      <c r="DC43" s="664"/>
      <c r="DD43" s="648">
        <v>934200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68599419</v>
      </c>
      <c r="CS44" s="643"/>
      <c r="CT44" s="643"/>
      <c r="CU44" s="643"/>
      <c r="CV44" s="643"/>
      <c r="CW44" s="643"/>
      <c r="CX44" s="643"/>
      <c r="CY44" s="644"/>
      <c r="CZ44" s="645">
        <v>9.6999999999999993</v>
      </c>
      <c r="DA44" s="646"/>
      <c r="DB44" s="646"/>
      <c r="DC44" s="647"/>
      <c r="DD44" s="648">
        <v>10022510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25764656</v>
      </c>
      <c r="CS45" s="661"/>
      <c r="CT45" s="661"/>
      <c r="CU45" s="661"/>
      <c r="CV45" s="661"/>
      <c r="CW45" s="661"/>
      <c r="CX45" s="661"/>
      <c r="CY45" s="662"/>
      <c r="CZ45" s="645">
        <v>3.7</v>
      </c>
      <c r="DA45" s="663"/>
      <c r="DB45" s="663"/>
      <c r="DC45" s="664"/>
      <c r="DD45" s="648">
        <v>417789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41854263</v>
      </c>
      <c r="CS46" s="643"/>
      <c r="CT46" s="643"/>
      <c r="CU46" s="643"/>
      <c r="CV46" s="643"/>
      <c r="CW46" s="643"/>
      <c r="CX46" s="643"/>
      <c r="CY46" s="644"/>
      <c r="CZ46" s="645">
        <v>5.9</v>
      </c>
      <c r="DA46" s="646"/>
      <c r="DB46" s="646"/>
      <c r="DC46" s="647"/>
      <c r="DD46" s="648">
        <v>9585021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524728</v>
      </c>
      <c r="CS47" s="661"/>
      <c r="CT47" s="661"/>
      <c r="CU47" s="661"/>
      <c r="CV47" s="661"/>
      <c r="CW47" s="661"/>
      <c r="CX47" s="661"/>
      <c r="CY47" s="662"/>
      <c r="CZ47" s="645">
        <v>0.1</v>
      </c>
      <c r="DA47" s="663"/>
      <c r="DB47" s="663"/>
      <c r="DC47" s="664"/>
      <c r="DD47" s="648">
        <v>22332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232</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705320564</v>
      </c>
      <c r="CS49" s="627"/>
      <c r="CT49" s="627"/>
      <c r="CU49" s="627"/>
      <c r="CV49" s="627"/>
      <c r="CW49" s="627"/>
      <c r="CX49" s="627"/>
      <c r="CY49" s="628"/>
      <c r="CZ49" s="629">
        <v>100</v>
      </c>
      <c r="DA49" s="630"/>
      <c r="DB49" s="630"/>
      <c r="DC49" s="631"/>
      <c r="DD49" s="632">
        <v>341333134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HgEgxyt0A76O8gusPmXxKLGlbfkJz9Rp91XyFdlRYcldiHYXt6aWxAwHxJFI1rcbSVGVsmFkH1ddsN+uh1SrA==" saltValue="PJRkhzpCbVtGoA+15ZmJXw==" spinCount="100000" sheet="1" objects="1" scenarios="1"/>
  <customSheetViews>
    <customSheetView guid="{D0A1E3C3-6574-4C5D-A036-A08CF835BD4B}" showGridLines="0" fitToPage="1" hiddenRows="1" hiddenColumns="1" topLeftCell="A10">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0" zoomScale="70" zoomScaleNormal="25" zoomScaleSheetLayoutView="70" workbookViewId="0">
      <selection activeCell="DB17" sqref="DB17:DF17"/>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386</v>
      </c>
      <c r="C7" s="1108"/>
      <c r="D7" s="1108"/>
      <c r="E7" s="1108"/>
      <c r="F7" s="1108"/>
      <c r="G7" s="1108"/>
      <c r="H7" s="1108"/>
      <c r="I7" s="1108"/>
      <c r="J7" s="1108"/>
      <c r="K7" s="1108"/>
      <c r="L7" s="1108"/>
      <c r="M7" s="1108"/>
      <c r="N7" s="1108"/>
      <c r="O7" s="1108"/>
      <c r="P7" s="1109"/>
      <c r="Q7" s="1161">
        <v>716378</v>
      </c>
      <c r="R7" s="1162"/>
      <c r="S7" s="1162"/>
      <c r="T7" s="1162"/>
      <c r="U7" s="1162"/>
      <c r="V7" s="1162">
        <v>703908</v>
      </c>
      <c r="W7" s="1162"/>
      <c r="X7" s="1162"/>
      <c r="Y7" s="1162"/>
      <c r="Z7" s="1162"/>
      <c r="AA7" s="1162">
        <v>12470</v>
      </c>
      <c r="AB7" s="1162"/>
      <c r="AC7" s="1162"/>
      <c r="AD7" s="1162"/>
      <c r="AE7" s="1163"/>
      <c r="AF7" s="1164">
        <v>7790</v>
      </c>
      <c r="AG7" s="1165"/>
      <c r="AH7" s="1165"/>
      <c r="AI7" s="1165"/>
      <c r="AJ7" s="1166"/>
      <c r="AK7" s="1148">
        <v>0</v>
      </c>
      <c r="AL7" s="1149"/>
      <c r="AM7" s="1149"/>
      <c r="AN7" s="1149"/>
      <c r="AO7" s="1149"/>
      <c r="AP7" s="1149">
        <v>462423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587</v>
      </c>
      <c r="BT7" s="1153"/>
      <c r="BU7" s="1153"/>
      <c r="BV7" s="1153"/>
      <c r="BW7" s="1153"/>
      <c r="BX7" s="1153"/>
      <c r="BY7" s="1153"/>
      <c r="BZ7" s="1153"/>
      <c r="CA7" s="1153"/>
      <c r="CB7" s="1153"/>
      <c r="CC7" s="1153"/>
      <c r="CD7" s="1153"/>
      <c r="CE7" s="1153"/>
      <c r="CF7" s="1153"/>
      <c r="CG7" s="1154"/>
      <c r="CH7" s="1145">
        <v>5</v>
      </c>
      <c r="CI7" s="1146"/>
      <c r="CJ7" s="1146"/>
      <c r="CK7" s="1146"/>
      <c r="CL7" s="1147"/>
      <c r="CM7" s="1145">
        <v>247</v>
      </c>
      <c r="CN7" s="1146"/>
      <c r="CO7" s="1146"/>
      <c r="CP7" s="1146"/>
      <c r="CQ7" s="1147"/>
      <c r="CR7" s="1145">
        <v>200</v>
      </c>
      <c r="CS7" s="1146"/>
      <c r="CT7" s="1146"/>
      <c r="CU7" s="1146"/>
      <c r="CV7" s="1147"/>
      <c r="CW7" s="1145">
        <v>46</v>
      </c>
      <c r="CX7" s="1146"/>
      <c r="CY7" s="1146"/>
      <c r="CZ7" s="1146"/>
      <c r="DA7" s="1147"/>
      <c r="DB7" s="1145">
        <v>0</v>
      </c>
      <c r="DC7" s="1146"/>
      <c r="DD7" s="1146"/>
      <c r="DE7" s="1146"/>
      <c r="DF7" s="1147"/>
      <c r="DG7" s="1145">
        <v>0</v>
      </c>
      <c r="DH7" s="1146"/>
      <c r="DI7" s="1146"/>
      <c r="DJ7" s="1146"/>
      <c r="DK7" s="1147"/>
      <c r="DL7" s="1145">
        <v>0</v>
      </c>
      <c r="DM7" s="1146"/>
      <c r="DN7" s="1146"/>
      <c r="DO7" s="1146"/>
      <c r="DP7" s="1147"/>
      <c r="DQ7" s="1145">
        <v>0</v>
      </c>
      <c r="DR7" s="1146"/>
      <c r="DS7" s="1146"/>
      <c r="DT7" s="1146"/>
      <c r="DU7" s="1147"/>
      <c r="DV7" s="1172"/>
      <c r="DW7" s="1173"/>
      <c r="DX7" s="1173"/>
      <c r="DY7" s="1173"/>
      <c r="DZ7" s="1174"/>
      <c r="EA7" s="256"/>
    </row>
    <row r="8" spans="1:131" s="257" customFormat="1" ht="26.25" customHeight="1" x14ac:dyDescent="0.2">
      <c r="A8" s="263">
        <v>2</v>
      </c>
      <c r="B8" s="1094" t="s">
        <v>387</v>
      </c>
      <c r="C8" s="1095"/>
      <c r="D8" s="1095"/>
      <c r="E8" s="1095"/>
      <c r="F8" s="1095"/>
      <c r="G8" s="1095"/>
      <c r="H8" s="1095"/>
      <c r="I8" s="1095"/>
      <c r="J8" s="1095"/>
      <c r="K8" s="1095"/>
      <c r="L8" s="1095"/>
      <c r="M8" s="1095"/>
      <c r="N8" s="1095"/>
      <c r="O8" s="1095"/>
      <c r="P8" s="1096"/>
      <c r="Q8" s="1100">
        <v>119</v>
      </c>
      <c r="R8" s="1101"/>
      <c r="S8" s="1101"/>
      <c r="T8" s="1101"/>
      <c r="U8" s="1101"/>
      <c r="V8" s="1101">
        <v>56</v>
      </c>
      <c r="W8" s="1101"/>
      <c r="X8" s="1101"/>
      <c r="Y8" s="1101"/>
      <c r="Z8" s="1101"/>
      <c r="AA8" s="1101">
        <v>63</v>
      </c>
      <c r="AB8" s="1101"/>
      <c r="AC8" s="1101"/>
      <c r="AD8" s="1101"/>
      <c r="AE8" s="1102"/>
      <c r="AF8" s="1076" t="s">
        <v>388</v>
      </c>
      <c r="AG8" s="1077"/>
      <c r="AH8" s="1077"/>
      <c r="AI8" s="1077"/>
      <c r="AJ8" s="1078"/>
      <c r="AK8" s="1143">
        <v>4</v>
      </c>
      <c r="AL8" s="1144"/>
      <c r="AM8" s="1144"/>
      <c r="AN8" s="1144"/>
      <c r="AO8" s="1144"/>
      <c r="AP8" s="1144">
        <v>308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588</v>
      </c>
      <c r="BT8" s="1072"/>
      <c r="BU8" s="1072"/>
      <c r="BV8" s="1072"/>
      <c r="BW8" s="1072"/>
      <c r="BX8" s="1072"/>
      <c r="BY8" s="1072"/>
      <c r="BZ8" s="1072"/>
      <c r="CA8" s="1072"/>
      <c r="CB8" s="1072"/>
      <c r="CC8" s="1072"/>
      <c r="CD8" s="1072"/>
      <c r="CE8" s="1072"/>
      <c r="CF8" s="1072"/>
      <c r="CG8" s="1073"/>
      <c r="CH8" s="1046">
        <v>108</v>
      </c>
      <c r="CI8" s="1047"/>
      <c r="CJ8" s="1047"/>
      <c r="CK8" s="1047"/>
      <c r="CL8" s="1048"/>
      <c r="CM8" s="1046">
        <v>479</v>
      </c>
      <c r="CN8" s="1047"/>
      <c r="CO8" s="1047"/>
      <c r="CP8" s="1047"/>
      <c r="CQ8" s="1048"/>
      <c r="CR8" s="1046">
        <v>165</v>
      </c>
      <c r="CS8" s="1047"/>
      <c r="CT8" s="1047"/>
      <c r="CU8" s="1047"/>
      <c r="CV8" s="1048"/>
      <c r="CW8" s="1046">
        <v>0</v>
      </c>
      <c r="CX8" s="1047"/>
      <c r="CY8" s="1047"/>
      <c r="CZ8" s="1047"/>
      <c r="DA8" s="1048"/>
      <c r="DB8" s="1046">
        <v>0</v>
      </c>
      <c r="DC8" s="1047"/>
      <c r="DD8" s="1047"/>
      <c r="DE8" s="1047"/>
      <c r="DF8" s="1048"/>
      <c r="DG8" s="1046">
        <v>0</v>
      </c>
      <c r="DH8" s="1047"/>
      <c r="DI8" s="1047"/>
      <c r="DJ8" s="1047"/>
      <c r="DK8" s="1048"/>
      <c r="DL8" s="1046">
        <v>0</v>
      </c>
      <c r="DM8" s="1047"/>
      <c r="DN8" s="1047"/>
      <c r="DO8" s="1047"/>
      <c r="DP8" s="1048"/>
      <c r="DQ8" s="1046">
        <v>0</v>
      </c>
      <c r="DR8" s="1047"/>
      <c r="DS8" s="1047"/>
      <c r="DT8" s="1047"/>
      <c r="DU8" s="1048"/>
      <c r="DV8" s="1049"/>
      <c r="DW8" s="1050"/>
      <c r="DX8" s="1050"/>
      <c r="DY8" s="1050"/>
      <c r="DZ8" s="1051"/>
      <c r="EA8" s="256"/>
    </row>
    <row r="9" spans="1:131" s="257" customFormat="1" ht="26.25" customHeight="1" x14ac:dyDescent="0.2">
      <c r="A9" s="263">
        <v>3</v>
      </c>
      <c r="B9" s="1094" t="s">
        <v>389</v>
      </c>
      <c r="C9" s="1095"/>
      <c r="D9" s="1095"/>
      <c r="E9" s="1095"/>
      <c r="F9" s="1095"/>
      <c r="G9" s="1095"/>
      <c r="H9" s="1095"/>
      <c r="I9" s="1095"/>
      <c r="J9" s="1095"/>
      <c r="K9" s="1095"/>
      <c r="L9" s="1095"/>
      <c r="M9" s="1095"/>
      <c r="N9" s="1095"/>
      <c r="O9" s="1095"/>
      <c r="P9" s="1096"/>
      <c r="Q9" s="1100">
        <v>46</v>
      </c>
      <c r="R9" s="1101"/>
      <c r="S9" s="1101"/>
      <c r="T9" s="1101"/>
      <c r="U9" s="1101"/>
      <c r="V9" s="1101">
        <v>46</v>
      </c>
      <c r="W9" s="1101"/>
      <c r="X9" s="1101"/>
      <c r="Y9" s="1101"/>
      <c r="Z9" s="1101"/>
      <c r="AA9" s="1101">
        <v>0</v>
      </c>
      <c r="AB9" s="1101"/>
      <c r="AC9" s="1101"/>
      <c r="AD9" s="1101"/>
      <c r="AE9" s="1102"/>
      <c r="AF9" s="1076" t="s">
        <v>390</v>
      </c>
      <c r="AG9" s="1077"/>
      <c r="AH9" s="1077"/>
      <c r="AI9" s="1077"/>
      <c r="AJ9" s="1078"/>
      <c r="AK9" s="1143">
        <v>46</v>
      </c>
      <c r="AL9" s="1144"/>
      <c r="AM9" s="1144"/>
      <c r="AN9" s="1144"/>
      <c r="AO9" s="1144"/>
      <c r="AP9" s="1144">
        <v>418</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589</v>
      </c>
      <c r="BT9" s="1072"/>
      <c r="BU9" s="1072"/>
      <c r="BV9" s="1072"/>
      <c r="BW9" s="1072"/>
      <c r="BX9" s="1072"/>
      <c r="BY9" s="1072"/>
      <c r="BZ9" s="1072"/>
      <c r="CA9" s="1072"/>
      <c r="CB9" s="1072"/>
      <c r="CC9" s="1072"/>
      <c r="CD9" s="1072"/>
      <c r="CE9" s="1072"/>
      <c r="CF9" s="1072"/>
      <c r="CG9" s="1073"/>
      <c r="CH9" s="1046">
        <v>-74</v>
      </c>
      <c r="CI9" s="1047"/>
      <c r="CJ9" s="1047"/>
      <c r="CK9" s="1047"/>
      <c r="CL9" s="1048"/>
      <c r="CM9" s="1046">
        <v>371</v>
      </c>
      <c r="CN9" s="1047"/>
      <c r="CO9" s="1047"/>
      <c r="CP9" s="1047"/>
      <c r="CQ9" s="1048"/>
      <c r="CR9" s="1046">
        <v>30</v>
      </c>
      <c r="CS9" s="1047"/>
      <c r="CT9" s="1047"/>
      <c r="CU9" s="1047"/>
      <c r="CV9" s="1048"/>
      <c r="CW9" s="1046">
        <v>0</v>
      </c>
      <c r="CX9" s="1047"/>
      <c r="CY9" s="1047"/>
      <c r="CZ9" s="1047"/>
      <c r="DA9" s="1048"/>
      <c r="DB9" s="1046">
        <v>0</v>
      </c>
      <c r="DC9" s="1047"/>
      <c r="DD9" s="1047"/>
      <c r="DE9" s="1047"/>
      <c r="DF9" s="1048"/>
      <c r="DG9" s="1046">
        <v>0</v>
      </c>
      <c r="DH9" s="1047"/>
      <c r="DI9" s="1047"/>
      <c r="DJ9" s="1047"/>
      <c r="DK9" s="1048"/>
      <c r="DL9" s="1046">
        <v>0</v>
      </c>
      <c r="DM9" s="1047"/>
      <c r="DN9" s="1047"/>
      <c r="DO9" s="1047"/>
      <c r="DP9" s="1048"/>
      <c r="DQ9" s="1046">
        <v>0</v>
      </c>
      <c r="DR9" s="1047"/>
      <c r="DS9" s="1047"/>
      <c r="DT9" s="1047"/>
      <c r="DU9" s="1048"/>
      <c r="DV9" s="1049"/>
      <c r="DW9" s="1050"/>
      <c r="DX9" s="1050"/>
      <c r="DY9" s="1050"/>
      <c r="DZ9" s="1051"/>
      <c r="EA9" s="256"/>
    </row>
    <row r="10" spans="1:131" s="257" customFormat="1" ht="26.25" customHeight="1" x14ac:dyDescent="0.2">
      <c r="A10" s="263">
        <v>4</v>
      </c>
      <c r="B10" s="1094" t="s">
        <v>391</v>
      </c>
      <c r="C10" s="1095"/>
      <c r="D10" s="1095"/>
      <c r="E10" s="1095"/>
      <c r="F10" s="1095"/>
      <c r="G10" s="1095"/>
      <c r="H10" s="1095"/>
      <c r="I10" s="1095"/>
      <c r="J10" s="1095"/>
      <c r="K10" s="1095"/>
      <c r="L10" s="1095"/>
      <c r="M10" s="1095"/>
      <c r="N10" s="1095"/>
      <c r="O10" s="1095"/>
      <c r="P10" s="1096"/>
      <c r="Q10" s="1100">
        <v>1052</v>
      </c>
      <c r="R10" s="1101"/>
      <c r="S10" s="1101"/>
      <c r="T10" s="1101"/>
      <c r="U10" s="1101"/>
      <c r="V10" s="1101">
        <v>1020</v>
      </c>
      <c r="W10" s="1101"/>
      <c r="X10" s="1101"/>
      <c r="Y10" s="1101"/>
      <c r="Z10" s="1101"/>
      <c r="AA10" s="1101">
        <v>32</v>
      </c>
      <c r="AB10" s="1101"/>
      <c r="AC10" s="1101"/>
      <c r="AD10" s="1101"/>
      <c r="AE10" s="1102"/>
      <c r="AF10" s="1076" t="s">
        <v>392</v>
      </c>
      <c r="AG10" s="1077"/>
      <c r="AH10" s="1077"/>
      <c r="AI10" s="1077"/>
      <c r="AJ10" s="1078"/>
      <c r="AK10" s="1143">
        <v>863</v>
      </c>
      <c r="AL10" s="1144"/>
      <c r="AM10" s="1144"/>
      <c r="AN10" s="1144"/>
      <c r="AO10" s="1144"/>
      <c r="AP10" s="1144">
        <v>2349</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590</v>
      </c>
      <c r="BT10" s="1072"/>
      <c r="BU10" s="1072"/>
      <c r="BV10" s="1072"/>
      <c r="BW10" s="1072"/>
      <c r="BX10" s="1072"/>
      <c r="BY10" s="1072"/>
      <c r="BZ10" s="1072"/>
      <c r="CA10" s="1072"/>
      <c r="CB10" s="1072"/>
      <c r="CC10" s="1072"/>
      <c r="CD10" s="1072"/>
      <c r="CE10" s="1072"/>
      <c r="CF10" s="1072"/>
      <c r="CG10" s="1073"/>
      <c r="CH10" s="1046">
        <v>18</v>
      </c>
      <c r="CI10" s="1047"/>
      <c r="CJ10" s="1047"/>
      <c r="CK10" s="1047"/>
      <c r="CL10" s="1048"/>
      <c r="CM10" s="1046">
        <v>274</v>
      </c>
      <c r="CN10" s="1047"/>
      <c r="CO10" s="1047"/>
      <c r="CP10" s="1047"/>
      <c r="CQ10" s="1048"/>
      <c r="CR10" s="1046">
        <v>200</v>
      </c>
      <c r="CS10" s="1047"/>
      <c r="CT10" s="1047"/>
      <c r="CU10" s="1047"/>
      <c r="CV10" s="1048"/>
      <c r="CW10" s="1046">
        <v>318</v>
      </c>
      <c r="CX10" s="1047"/>
      <c r="CY10" s="1047"/>
      <c r="CZ10" s="1047"/>
      <c r="DA10" s="1048"/>
      <c r="DB10" s="1046">
        <v>0</v>
      </c>
      <c r="DC10" s="1047"/>
      <c r="DD10" s="1047"/>
      <c r="DE10" s="1047"/>
      <c r="DF10" s="1048"/>
      <c r="DG10" s="1046">
        <v>0</v>
      </c>
      <c r="DH10" s="1047"/>
      <c r="DI10" s="1047"/>
      <c r="DJ10" s="1047"/>
      <c r="DK10" s="1048"/>
      <c r="DL10" s="1046">
        <v>0</v>
      </c>
      <c r="DM10" s="1047"/>
      <c r="DN10" s="1047"/>
      <c r="DO10" s="1047"/>
      <c r="DP10" s="1048"/>
      <c r="DQ10" s="1046">
        <v>0</v>
      </c>
      <c r="DR10" s="1047"/>
      <c r="DS10" s="1047"/>
      <c r="DT10" s="1047"/>
      <c r="DU10" s="1048"/>
      <c r="DV10" s="1049"/>
      <c r="DW10" s="1050"/>
      <c r="DX10" s="1050"/>
      <c r="DY10" s="1050"/>
      <c r="DZ10" s="1051"/>
      <c r="EA10" s="256"/>
    </row>
    <row r="11" spans="1:131" s="257" customFormat="1" ht="26.25" customHeight="1" x14ac:dyDescent="0.2">
      <c r="A11" s="263">
        <v>5</v>
      </c>
      <c r="B11" s="1094" t="s">
        <v>393</v>
      </c>
      <c r="C11" s="1095"/>
      <c r="D11" s="1095"/>
      <c r="E11" s="1095"/>
      <c r="F11" s="1095"/>
      <c r="G11" s="1095"/>
      <c r="H11" s="1095"/>
      <c r="I11" s="1095"/>
      <c r="J11" s="1095"/>
      <c r="K11" s="1095"/>
      <c r="L11" s="1095"/>
      <c r="M11" s="1095"/>
      <c r="N11" s="1095"/>
      <c r="O11" s="1095"/>
      <c r="P11" s="1096"/>
      <c r="Q11" s="1100">
        <v>858</v>
      </c>
      <c r="R11" s="1101"/>
      <c r="S11" s="1101"/>
      <c r="T11" s="1101"/>
      <c r="U11" s="1101"/>
      <c r="V11" s="1101">
        <v>813</v>
      </c>
      <c r="W11" s="1101"/>
      <c r="X11" s="1101"/>
      <c r="Y11" s="1101"/>
      <c r="Z11" s="1101"/>
      <c r="AA11" s="1101">
        <v>45</v>
      </c>
      <c r="AB11" s="1101"/>
      <c r="AC11" s="1101"/>
      <c r="AD11" s="1101"/>
      <c r="AE11" s="1102"/>
      <c r="AF11" s="1076" t="s">
        <v>394</v>
      </c>
      <c r="AG11" s="1077"/>
      <c r="AH11" s="1077"/>
      <c r="AI11" s="1077"/>
      <c r="AJ11" s="1078"/>
      <c r="AK11" s="1143">
        <v>383</v>
      </c>
      <c r="AL11" s="1144"/>
      <c r="AM11" s="1144"/>
      <c r="AN11" s="1144"/>
      <c r="AO11" s="1144"/>
      <c r="AP11" s="1144">
        <v>1044</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591</v>
      </c>
      <c r="BT11" s="1072"/>
      <c r="BU11" s="1072"/>
      <c r="BV11" s="1072"/>
      <c r="BW11" s="1072"/>
      <c r="BX11" s="1072"/>
      <c r="BY11" s="1072"/>
      <c r="BZ11" s="1072"/>
      <c r="CA11" s="1072"/>
      <c r="CB11" s="1072"/>
      <c r="CC11" s="1072"/>
      <c r="CD11" s="1072"/>
      <c r="CE11" s="1072"/>
      <c r="CF11" s="1072"/>
      <c r="CG11" s="1073"/>
      <c r="CH11" s="1046">
        <v>-5</v>
      </c>
      <c r="CI11" s="1047"/>
      <c r="CJ11" s="1047"/>
      <c r="CK11" s="1047"/>
      <c r="CL11" s="1048"/>
      <c r="CM11" s="1046">
        <v>214</v>
      </c>
      <c r="CN11" s="1047"/>
      <c r="CO11" s="1047"/>
      <c r="CP11" s="1047"/>
      <c r="CQ11" s="1048"/>
      <c r="CR11" s="1046">
        <v>124</v>
      </c>
      <c r="CS11" s="1047"/>
      <c r="CT11" s="1047"/>
      <c r="CU11" s="1047"/>
      <c r="CV11" s="1048"/>
      <c r="CW11" s="1046">
        <v>287</v>
      </c>
      <c r="CX11" s="1047"/>
      <c r="CY11" s="1047"/>
      <c r="CZ11" s="1047"/>
      <c r="DA11" s="1048"/>
      <c r="DB11" s="1046">
        <v>0</v>
      </c>
      <c r="DC11" s="1047"/>
      <c r="DD11" s="1047"/>
      <c r="DE11" s="1047"/>
      <c r="DF11" s="1048"/>
      <c r="DG11" s="1046">
        <v>0</v>
      </c>
      <c r="DH11" s="1047"/>
      <c r="DI11" s="1047"/>
      <c r="DJ11" s="1047"/>
      <c r="DK11" s="1048"/>
      <c r="DL11" s="1046">
        <v>0</v>
      </c>
      <c r="DM11" s="1047"/>
      <c r="DN11" s="1047"/>
      <c r="DO11" s="1047"/>
      <c r="DP11" s="1048"/>
      <c r="DQ11" s="1046">
        <v>0</v>
      </c>
      <c r="DR11" s="1047"/>
      <c r="DS11" s="1047"/>
      <c r="DT11" s="1047"/>
      <c r="DU11" s="1048"/>
      <c r="DV11" s="1049"/>
      <c r="DW11" s="1050"/>
      <c r="DX11" s="1050"/>
      <c r="DY11" s="1050"/>
      <c r="DZ11" s="1051"/>
      <c r="EA11" s="256"/>
    </row>
    <row r="12" spans="1:131" s="257" customFormat="1" ht="26.25" customHeight="1" x14ac:dyDescent="0.2">
      <c r="A12" s="263">
        <v>6</v>
      </c>
      <c r="B12" s="1094" t="s">
        <v>395</v>
      </c>
      <c r="C12" s="1095"/>
      <c r="D12" s="1095"/>
      <c r="E12" s="1095"/>
      <c r="F12" s="1095"/>
      <c r="G12" s="1095"/>
      <c r="H12" s="1095"/>
      <c r="I12" s="1095"/>
      <c r="J12" s="1095"/>
      <c r="K12" s="1095"/>
      <c r="L12" s="1095"/>
      <c r="M12" s="1095"/>
      <c r="N12" s="1095"/>
      <c r="O12" s="1095"/>
      <c r="P12" s="1096"/>
      <c r="Q12" s="1100">
        <v>91257</v>
      </c>
      <c r="R12" s="1101"/>
      <c r="S12" s="1101"/>
      <c r="T12" s="1101"/>
      <c r="U12" s="1101"/>
      <c r="V12" s="1101">
        <v>91257</v>
      </c>
      <c r="W12" s="1101"/>
      <c r="X12" s="1101"/>
      <c r="Y12" s="1101"/>
      <c r="Z12" s="1101"/>
      <c r="AA12" s="1101">
        <v>0</v>
      </c>
      <c r="AB12" s="1101"/>
      <c r="AC12" s="1101"/>
      <c r="AD12" s="1101"/>
      <c r="AE12" s="1102"/>
      <c r="AF12" s="1076" t="s">
        <v>127</v>
      </c>
      <c r="AG12" s="1077"/>
      <c r="AH12" s="1077"/>
      <c r="AI12" s="1077"/>
      <c r="AJ12" s="1078"/>
      <c r="AK12" s="1143">
        <v>77904</v>
      </c>
      <c r="AL12" s="1144"/>
      <c r="AM12" s="1144"/>
      <c r="AN12" s="1144"/>
      <c r="AO12" s="1144"/>
      <c r="AP12" s="1144">
        <v>0</v>
      </c>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592</v>
      </c>
      <c r="BT12" s="1072"/>
      <c r="BU12" s="1072"/>
      <c r="BV12" s="1072"/>
      <c r="BW12" s="1072"/>
      <c r="BX12" s="1072"/>
      <c r="BY12" s="1072"/>
      <c r="BZ12" s="1072"/>
      <c r="CA12" s="1072"/>
      <c r="CB12" s="1072"/>
      <c r="CC12" s="1072"/>
      <c r="CD12" s="1072"/>
      <c r="CE12" s="1072"/>
      <c r="CF12" s="1072"/>
      <c r="CG12" s="1073"/>
      <c r="CH12" s="1046">
        <v>68</v>
      </c>
      <c r="CI12" s="1047"/>
      <c r="CJ12" s="1047"/>
      <c r="CK12" s="1047"/>
      <c r="CL12" s="1048"/>
      <c r="CM12" s="1046">
        <v>460</v>
      </c>
      <c r="CN12" s="1047"/>
      <c r="CO12" s="1047"/>
      <c r="CP12" s="1047"/>
      <c r="CQ12" s="1048"/>
      <c r="CR12" s="1046">
        <v>28</v>
      </c>
      <c r="CS12" s="1047"/>
      <c r="CT12" s="1047"/>
      <c r="CU12" s="1047"/>
      <c r="CV12" s="1048"/>
      <c r="CW12" s="1046">
        <v>17</v>
      </c>
      <c r="CX12" s="1047"/>
      <c r="CY12" s="1047"/>
      <c r="CZ12" s="1047"/>
      <c r="DA12" s="1048"/>
      <c r="DB12" s="1046">
        <v>0</v>
      </c>
      <c r="DC12" s="1047"/>
      <c r="DD12" s="1047"/>
      <c r="DE12" s="1047"/>
      <c r="DF12" s="1048"/>
      <c r="DG12" s="1046">
        <v>0</v>
      </c>
      <c r="DH12" s="1047"/>
      <c r="DI12" s="1047"/>
      <c r="DJ12" s="1047"/>
      <c r="DK12" s="1048"/>
      <c r="DL12" s="1046">
        <v>0</v>
      </c>
      <c r="DM12" s="1047"/>
      <c r="DN12" s="1047"/>
      <c r="DO12" s="1047"/>
      <c r="DP12" s="1048"/>
      <c r="DQ12" s="1046">
        <v>0</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593</v>
      </c>
      <c r="BT13" s="1072"/>
      <c r="BU13" s="1072"/>
      <c r="BV13" s="1072"/>
      <c r="BW13" s="1072"/>
      <c r="BX13" s="1072"/>
      <c r="BY13" s="1072"/>
      <c r="BZ13" s="1072"/>
      <c r="CA13" s="1072"/>
      <c r="CB13" s="1072"/>
      <c r="CC13" s="1072"/>
      <c r="CD13" s="1072"/>
      <c r="CE13" s="1072"/>
      <c r="CF13" s="1072"/>
      <c r="CG13" s="1073"/>
      <c r="CH13" s="1046">
        <v>-492</v>
      </c>
      <c r="CI13" s="1047"/>
      <c r="CJ13" s="1047"/>
      <c r="CK13" s="1047"/>
      <c r="CL13" s="1048"/>
      <c r="CM13" s="1046">
        <v>6478</v>
      </c>
      <c r="CN13" s="1047"/>
      <c r="CO13" s="1047"/>
      <c r="CP13" s="1047"/>
      <c r="CQ13" s="1048"/>
      <c r="CR13" s="1046">
        <v>25</v>
      </c>
      <c r="CS13" s="1047"/>
      <c r="CT13" s="1047"/>
      <c r="CU13" s="1047"/>
      <c r="CV13" s="1048"/>
      <c r="CW13" s="1046">
        <v>0</v>
      </c>
      <c r="CX13" s="1047"/>
      <c r="CY13" s="1047"/>
      <c r="CZ13" s="1047"/>
      <c r="DA13" s="1048"/>
      <c r="DB13" s="1046">
        <v>0</v>
      </c>
      <c r="DC13" s="1047"/>
      <c r="DD13" s="1047"/>
      <c r="DE13" s="1047"/>
      <c r="DF13" s="1048"/>
      <c r="DG13" s="1046">
        <v>0</v>
      </c>
      <c r="DH13" s="1047"/>
      <c r="DI13" s="1047"/>
      <c r="DJ13" s="1047"/>
      <c r="DK13" s="1048"/>
      <c r="DL13" s="1046">
        <v>0</v>
      </c>
      <c r="DM13" s="1047"/>
      <c r="DN13" s="1047"/>
      <c r="DO13" s="1047"/>
      <c r="DP13" s="1048"/>
      <c r="DQ13" s="1046">
        <v>0</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594</v>
      </c>
      <c r="BT14" s="1072"/>
      <c r="BU14" s="1072"/>
      <c r="BV14" s="1072"/>
      <c r="BW14" s="1072"/>
      <c r="BX14" s="1072"/>
      <c r="BY14" s="1072"/>
      <c r="BZ14" s="1072"/>
      <c r="CA14" s="1072"/>
      <c r="CB14" s="1072"/>
      <c r="CC14" s="1072"/>
      <c r="CD14" s="1072"/>
      <c r="CE14" s="1072"/>
      <c r="CF14" s="1072"/>
      <c r="CG14" s="1073"/>
      <c r="CH14" s="1046">
        <v>30</v>
      </c>
      <c r="CI14" s="1047"/>
      <c r="CJ14" s="1047"/>
      <c r="CK14" s="1047"/>
      <c r="CL14" s="1048"/>
      <c r="CM14" s="1046">
        <v>610</v>
      </c>
      <c r="CN14" s="1047"/>
      <c r="CO14" s="1047"/>
      <c r="CP14" s="1047"/>
      <c r="CQ14" s="1048"/>
      <c r="CR14" s="1046">
        <v>67</v>
      </c>
      <c r="CS14" s="1047"/>
      <c r="CT14" s="1047"/>
      <c r="CU14" s="1047"/>
      <c r="CV14" s="1048"/>
      <c r="CW14" s="1046">
        <v>0</v>
      </c>
      <c r="CX14" s="1047"/>
      <c r="CY14" s="1047"/>
      <c r="CZ14" s="1047"/>
      <c r="DA14" s="1048"/>
      <c r="DB14" s="1046">
        <v>0</v>
      </c>
      <c r="DC14" s="1047"/>
      <c r="DD14" s="1047"/>
      <c r="DE14" s="1047"/>
      <c r="DF14" s="1048"/>
      <c r="DG14" s="1046">
        <v>0</v>
      </c>
      <c r="DH14" s="1047"/>
      <c r="DI14" s="1047"/>
      <c r="DJ14" s="1047"/>
      <c r="DK14" s="1048"/>
      <c r="DL14" s="1046">
        <v>0</v>
      </c>
      <c r="DM14" s="1047"/>
      <c r="DN14" s="1047"/>
      <c r="DO14" s="1047"/>
      <c r="DP14" s="1048"/>
      <c r="DQ14" s="1046">
        <v>0</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595</v>
      </c>
      <c r="BT15" s="1072"/>
      <c r="BU15" s="1072"/>
      <c r="BV15" s="1072"/>
      <c r="BW15" s="1072"/>
      <c r="BX15" s="1072"/>
      <c r="BY15" s="1072"/>
      <c r="BZ15" s="1072"/>
      <c r="CA15" s="1072"/>
      <c r="CB15" s="1072"/>
      <c r="CC15" s="1072"/>
      <c r="CD15" s="1072"/>
      <c r="CE15" s="1072"/>
      <c r="CF15" s="1072"/>
      <c r="CG15" s="1073"/>
      <c r="CH15" s="1046">
        <v>115</v>
      </c>
      <c r="CI15" s="1047"/>
      <c r="CJ15" s="1047"/>
      <c r="CK15" s="1047"/>
      <c r="CL15" s="1048"/>
      <c r="CM15" s="1046">
        <v>756</v>
      </c>
      <c r="CN15" s="1047"/>
      <c r="CO15" s="1047"/>
      <c r="CP15" s="1047"/>
      <c r="CQ15" s="1048"/>
      <c r="CR15" s="1046">
        <v>500</v>
      </c>
      <c r="CS15" s="1047"/>
      <c r="CT15" s="1047"/>
      <c r="CU15" s="1047"/>
      <c r="CV15" s="1048"/>
      <c r="CW15" s="1046">
        <v>0</v>
      </c>
      <c r="CX15" s="1047"/>
      <c r="CY15" s="1047"/>
      <c r="CZ15" s="1047"/>
      <c r="DA15" s="1048"/>
      <c r="DB15" s="1046">
        <v>1800</v>
      </c>
      <c r="DC15" s="1047"/>
      <c r="DD15" s="1047"/>
      <c r="DE15" s="1047"/>
      <c r="DF15" s="1048"/>
      <c r="DG15" s="1046">
        <v>0</v>
      </c>
      <c r="DH15" s="1047"/>
      <c r="DI15" s="1047"/>
      <c r="DJ15" s="1047"/>
      <c r="DK15" s="1048"/>
      <c r="DL15" s="1046">
        <v>0</v>
      </c>
      <c r="DM15" s="1047"/>
      <c r="DN15" s="1047"/>
      <c r="DO15" s="1047"/>
      <c r="DP15" s="1048"/>
      <c r="DQ15" s="1046">
        <v>0</v>
      </c>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596</v>
      </c>
      <c r="BT16" s="1072"/>
      <c r="BU16" s="1072"/>
      <c r="BV16" s="1072"/>
      <c r="BW16" s="1072"/>
      <c r="BX16" s="1072"/>
      <c r="BY16" s="1072"/>
      <c r="BZ16" s="1072"/>
      <c r="CA16" s="1072"/>
      <c r="CB16" s="1072"/>
      <c r="CC16" s="1072"/>
      <c r="CD16" s="1072"/>
      <c r="CE16" s="1072"/>
      <c r="CF16" s="1072"/>
      <c r="CG16" s="1073"/>
      <c r="CH16" s="1046">
        <v>72</v>
      </c>
      <c r="CI16" s="1047"/>
      <c r="CJ16" s="1047"/>
      <c r="CK16" s="1047"/>
      <c r="CL16" s="1048"/>
      <c r="CM16" s="1046">
        <v>805</v>
      </c>
      <c r="CN16" s="1047"/>
      <c r="CO16" s="1047"/>
      <c r="CP16" s="1047"/>
      <c r="CQ16" s="1048"/>
      <c r="CR16" s="1046">
        <v>500</v>
      </c>
      <c r="CS16" s="1047"/>
      <c r="CT16" s="1047"/>
      <c r="CU16" s="1047"/>
      <c r="CV16" s="1048"/>
      <c r="CW16" s="1046">
        <v>0</v>
      </c>
      <c r="CX16" s="1047"/>
      <c r="CY16" s="1047"/>
      <c r="CZ16" s="1047"/>
      <c r="DA16" s="1048"/>
      <c r="DB16" s="1046">
        <v>450</v>
      </c>
      <c r="DC16" s="1047"/>
      <c r="DD16" s="1047"/>
      <c r="DE16" s="1047"/>
      <c r="DF16" s="1048"/>
      <c r="DG16" s="1046">
        <v>0</v>
      </c>
      <c r="DH16" s="1047"/>
      <c r="DI16" s="1047"/>
      <c r="DJ16" s="1047"/>
      <c r="DK16" s="1048"/>
      <c r="DL16" s="1046">
        <v>0</v>
      </c>
      <c r="DM16" s="1047"/>
      <c r="DN16" s="1047"/>
      <c r="DO16" s="1047"/>
      <c r="DP16" s="1048"/>
      <c r="DQ16" s="1046">
        <v>0</v>
      </c>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597</v>
      </c>
      <c r="BT17" s="1072"/>
      <c r="BU17" s="1072"/>
      <c r="BV17" s="1072"/>
      <c r="BW17" s="1072"/>
      <c r="BX17" s="1072"/>
      <c r="BY17" s="1072"/>
      <c r="BZ17" s="1072"/>
      <c r="CA17" s="1072"/>
      <c r="CB17" s="1072"/>
      <c r="CC17" s="1072"/>
      <c r="CD17" s="1072"/>
      <c r="CE17" s="1072"/>
      <c r="CF17" s="1072"/>
      <c r="CG17" s="1073"/>
      <c r="CH17" s="1046">
        <v>12</v>
      </c>
      <c r="CI17" s="1047"/>
      <c r="CJ17" s="1047"/>
      <c r="CK17" s="1047"/>
      <c r="CL17" s="1048"/>
      <c r="CM17" s="1046">
        <v>32</v>
      </c>
      <c r="CN17" s="1047"/>
      <c r="CO17" s="1047"/>
      <c r="CP17" s="1047"/>
      <c r="CQ17" s="1048"/>
      <c r="CR17" s="1046">
        <v>10</v>
      </c>
      <c r="CS17" s="1047"/>
      <c r="CT17" s="1047"/>
      <c r="CU17" s="1047"/>
      <c r="CV17" s="1048"/>
      <c r="CW17" s="1046">
        <v>123</v>
      </c>
      <c r="CX17" s="1047"/>
      <c r="CY17" s="1047"/>
      <c r="CZ17" s="1047"/>
      <c r="DA17" s="1048"/>
      <c r="DB17" s="1046">
        <v>0</v>
      </c>
      <c r="DC17" s="1047"/>
      <c r="DD17" s="1047"/>
      <c r="DE17" s="1047"/>
      <c r="DF17" s="1048"/>
      <c r="DG17" s="1046">
        <v>0</v>
      </c>
      <c r="DH17" s="1047"/>
      <c r="DI17" s="1047"/>
      <c r="DJ17" s="1047"/>
      <c r="DK17" s="1048"/>
      <c r="DL17" s="1046">
        <v>0</v>
      </c>
      <c r="DM17" s="1047"/>
      <c r="DN17" s="1047"/>
      <c r="DO17" s="1047"/>
      <c r="DP17" s="1048"/>
      <c r="DQ17" s="1046">
        <v>0</v>
      </c>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t="s">
        <v>613</v>
      </c>
      <c r="BS18" s="1071" t="s">
        <v>598</v>
      </c>
      <c r="BT18" s="1072"/>
      <c r="BU18" s="1072"/>
      <c r="BV18" s="1072"/>
      <c r="BW18" s="1072"/>
      <c r="BX18" s="1072"/>
      <c r="BY18" s="1072"/>
      <c r="BZ18" s="1072"/>
      <c r="CA18" s="1072"/>
      <c r="CB18" s="1072"/>
      <c r="CC18" s="1072"/>
      <c r="CD18" s="1072"/>
      <c r="CE18" s="1072"/>
      <c r="CF18" s="1072"/>
      <c r="CG18" s="1073"/>
      <c r="CH18" s="1046">
        <v>1736</v>
      </c>
      <c r="CI18" s="1047"/>
      <c r="CJ18" s="1047"/>
      <c r="CK18" s="1047"/>
      <c r="CL18" s="1048"/>
      <c r="CM18" s="1046">
        <v>22040</v>
      </c>
      <c r="CN18" s="1047"/>
      <c r="CO18" s="1047"/>
      <c r="CP18" s="1047"/>
      <c r="CQ18" s="1048"/>
      <c r="CR18" s="1046">
        <v>8371</v>
      </c>
      <c r="CS18" s="1047"/>
      <c r="CT18" s="1047"/>
      <c r="CU18" s="1047"/>
      <c r="CV18" s="1048"/>
      <c r="CW18" s="1046">
        <v>0</v>
      </c>
      <c r="CX18" s="1047"/>
      <c r="CY18" s="1047"/>
      <c r="CZ18" s="1047"/>
      <c r="DA18" s="1048"/>
      <c r="DB18" s="1046">
        <v>277</v>
      </c>
      <c r="DC18" s="1047"/>
      <c r="DD18" s="1047"/>
      <c r="DE18" s="1047"/>
      <c r="DF18" s="1048"/>
      <c r="DG18" s="1046">
        <v>0</v>
      </c>
      <c r="DH18" s="1047"/>
      <c r="DI18" s="1047"/>
      <c r="DJ18" s="1047"/>
      <c r="DK18" s="1048"/>
      <c r="DL18" s="1046">
        <v>0</v>
      </c>
      <c r="DM18" s="1047"/>
      <c r="DN18" s="1047"/>
      <c r="DO18" s="1047"/>
      <c r="DP18" s="1048"/>
      <c r="DQ18" s="1046">
        <v>0</v>
      </c>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t="s">
        <v>613</v>
      </c>
      <c r="BS19" s="1071" t="s">
        <v>599</v>
      </c>
      <c r="BT19" s="1072"/>
      <c r="BU19" s="1072"/>
      <c r="BV19" s="1072"/>
      <c r="BW19" s="1072"/>
      <c r="BX19" s="1072"/>
      <c r="BY19" s="1072"/>
      <c r="BZ19" s="1072"/>
      <c r="CA19" s="1072"/>
      <c r="CB19" s="1072"/>
      <c r="CC19" s="1072"/>
      <c r="CD19" s="1072"/>
      <c r="CE19" s="1072"/>
      <c r="CF19" s="1072"/>
      <c r="CG19" s="1073"/>
      <c r="CH19" s="1046">
        <v>32.157438999999997</v>
      </c>
      <c r="CI19" s="1047"/>
      <c r="CJ19" s="1047"/>
      <c r="CK19" s="1047"/>
      <c r="CL19" s="1048"/>
      <c r="CM19" s="1046">
        <v>0.1</v>
      </c>
      <c r="CN19" s="1047"/>
      <c r="CO19" s="1047"/>
      <c r="CP19" s="1047"/>
      <c r="CQ19" s="1048"/>
      <c r="CR19" s="1046">
        <v>0</v>
      </c>
      <c r="CS19" s="1047"/>
      <c r="CT19" s="1047"/>
      <c r="CU19" s="1047"/>
      <c r="CV19" s="1048"/>
      <c r="CW19" s="1046">
        <v>10.16004</v>
      </c>
      <c r="CX19" s="1047"/>
      <c r="CY19" s="1047"/>
      <c r="CZ19" s="1047"/>
      <c r="DA19" s="1048"/>
      <c r="DB19" s="1046">
        <v>0</v>
      </c>
      <c r="DC19" s="1047"/>
      <c r="DD19" s="1047"/>
      <c r="DE19" s="1047"/>
      <c r="DF19" s="1048"/>
      <c r="DG19" s="1046">
        <v>0</v>
      </c>
      <c r="DH19" s="1047"/>
      <c r="DI19" s="1047"/>
      <c r="DJ19" s="1047"/>
      <c r="DK19" s="1048"/>
      <c r="DL19" s="1046">
        <v>0</v>
      </c>
      <c r="DM19" s="1047"/>
      <c r="DN19" s="1047"/>
      <c r="DO19" s="1047"/>
      <c r="DP19" s="1048"/>
      <c r="DQ19" s="1046">
        <v>0</v>
      </c>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t="s">
        <v>613</v>
      </c>
      <c r="BS20" s="1071" t="s">
        <v>600</v>
      </c>
      <c r="BT20" s="1072"/>
      <c r="BU20" s="1072"/>
      <c r="BV20" s="1072"/>
      <c r="BW20" s="1072"/>
      <c r="BX20" s="1072"/>
      <c r="BY20" s="1072"/>
      <c r="BZ20" s="1072"/>
      <c r="CA20" s="1072"/>
      <c r="CB20" s="1072"/>
      <c r="CC20" s="1072"/>
      <c r="CD20" s="1072"/>
      <c r="CE20" s="1072"/>
      <c r="CF20" s="1072"/>
      <c r="CG20" s="1073"/>
      <c r="CH20" s="1046">
        <v>172.05313899999999</v>
      </c>
      <c r="CI20" s="1047"/>
      <c r="CJ20" s="1047"/>
      <c r="CK20" s="1047"/>
      <c r="CL20" s="1048"/>
      <c r="CM20" s="1046">
        <v>0.1</v>
      </c>
      <c r="CN20" s="1047"/>
      <c r="CO20" s="1047"/>
      <c r="CP20" s="1047"/>
      <c r="CQ20" s="1048"/>
      <c r="CR20" s="1046">
        <v>0</v>
      </c>
      <c r="CS20" s="1047"/>
      <c r="CT20" s="1047"/>
      <c r="CU20" s="1047"/>
      <c r="CV20" s="1048"/>
      <c r="CW20" s="1046">
        <v>446.10754500000002</v>
      </c>
      <c r="CX20" s="1047"/>
      <c r="CY20" s="1047"/>
      <c r="CZ20" s="1047"/>
      <c r="DA20" s="1048"/>
      <c r="DB20" s="1046">
        <v>0</v>
      </c>
      <c r="DC20" s="1047"/>
      <c r="DD20" s="1047"/>
      <c r="DE20" s="1047"/>
      <c r="DF20" s="1048"/>
      <c r="DG20" s="1046">
        <v>0</v>
      </c>
      <c r="DH20" s="1047"/>
      <c r="DI20" s="1047"/>
      <c r="DJ20" s="1047"/>
      <c r="DK20" s="1048"/>
      <c r="DL20" s="1046">
        <v>0</v>
      </c>
      <c r="DM20" s="1047"/>
      <c r="DN20" s="1047"/>
      <c r="DO20" s="1047"/>
      <c r="DP20" s="1048"/>
      <c r="DQ20" s="1046">
        <v>229</v>
      </c>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t="s">
        <v>613</v>
      </c>
      <c r="BS21" s="1071" t="s">
        <v>601</v>
      </c>
      <c r="BT21" s="1072"/>
      <c r="BU21" s="1072"/>
      <c r="BV21" s="1072"/>
      <c r="BW21" s="1072"/>
      <c r="BX21" s="1072"/>
      <c r="BY21" s="1072"/>
      <c r="BZ21" s="1072"/>
      <c r="CA21" s="1072"/>
      <c r="CB21" s="1072"/>
      <c r="CC21" s="1072"/>
      <c r="CD21" s="1072"/>
      <c r="CE21" s="1072"/>
      <c r="CF21" s="1072"/>
      <c r="CG21" s="1073"/>
      <c r="CH21" s="1046">
        <v>79.260282000000004</v>
      </c>
      <c r="CI21" s="1047"/>
      <c r="CJ21" s="1047"/>
      <c r="CK21" s="1047"/>
      <c r="CL21" s="1048"/>
      <c r="CM21" s="1046">
        <v>0.1</v>
      </c>
      <c r="CN21" s="1047"/>
      <c r="CO21" s="1047"/>
      <c r="CP21" s="1047"/>
      <c r="CQ21" s="1048"/>
      <c r="CR21" s="1046">
        <v>0</v>
      </c>
      <c r="CS21" s="1047"/>
      <c r="CT21" s="1047"/>
      <c r="CU21" s="1047"/>
      <c r="CV21" s="1048"/>
      <c r="CW21" s="1046">
        <v>123.515456</v>
      </c>
      <c r="CX21" s="1047"/>
      <c r="CY21" s="1047"/>
      <c r="CZ21" s="1047"/>
      <c r="DA21" s="1048"/>
      <c r="DB21" s="1046">
        <v>0</v>
      </c>
      <c r="DC21" s="1047"/>
      <c r="DD21" s="1047"/>
      <c r="DE21" s="1047"/>
      <c r="DF21" s="1048"/>
      <c r="DG21" s="1046">
        <v>0</v>
      </c>
      <c r="DH21" s="1047"/>
      <c r="DI21" s="1047"/>
      <c r="DJ21" s="1047"/>
      <c r="DK21" s="1048"/>
      <c r="DL21" s="1046">
        <v>0</v>
      </c>
      <c r="DM21" s="1047"/>
      <c r="DN21" s="1047"/>
      <c r="DO21" s="1047"/>
      <c r="DP21" s="1048"/>
      <c r="DQ21" s="1046">
        <v>9</v>
      </c>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396</v>
      </c>
      <c r="BA22" s="1092"/>
      <c r="BB22" s="1092"/>
      <c r="BC22" s="1092"/>
      <c r="BD22" s="1093"/>
      <c r="BE22" s="255"/>
      <c r="BF22" s="255"/>
      <c r="BG22" s="255"/>
      <c r="BH22" s="255"/>
      <c r="BI22" s="255"/>
      <c r="BJ22" s="255"/>
      <c r="BK22" s="255"/>
      <c r="BL22" s="255"/>
      <c r="BM22" s="255"/>
      <c r="BN22" s="255"/>
      <c r="BO22" s="255"/>
      <c r="BP22" s="255"/>
      <c r="BQ22" s="264">
        <v>16</v>
      </c>
      <c r="BR22" s="265" t="s">
        <v>613</v>
      </c>
      <c r="BS22" s="1071" t="s">
        <v>602</v>
      </c>
      <c r="BT22" s="1072"/>
      <c r="BU22" s="1072"/>
      <c r="BV22" s="1072"/>
      <c r="BW22" s="1072"/>
      <c r="BX22" s="1072"/>
      <c r="BY22" s="1072"/>
      <c r="BZ22" s="1072"/>
      <c r="CA22" s="1072"/>
      <c r="CB22" s="1072"/>
      <c r="CC22" s="1072"/>
      <c r="CD22" s="1072"/>
      <c r="CE22" s="1072"/>
      <c r="CF22" s="1072"/>
      <c r="CG22" s="1073"/>
      <c r="CH22" s="1046">
        <v>43.240464000000003</v>
      </c>
      <c r="CI22" s="1047"/>
      <c r="CJ22" s="1047"/>
      <c r="CK22" s="1047"/>
      <c r="CL22" s="1048"/>
      <c r="CM22" s="1046">
        <v>0.1</v>
      </c>
      <c r="CN22" s="1047"/>
      <c r="CO22" s="1047"/>
      <c r="CP22" s="1047"/>
      <c r="CQ22" s="1048"/>
      <c r="CR22" s="1046">
        <v>0</v>
      </c>
      <c r="CS22" s="1047"/>
      <c r="CT22" s="1047"/>
      <c r="CU22" s="1047"/>
      <c r="CV22" s="1048"/>
      <c r="CW22" s="1046">
        <v>256.68901899999997</v>
      </c>
      <c r="CX22" s="1047"/>
      <c r="CY22" s="1047"/>
      <c r="CZ22" s="1047"/>
      <c r="DA22" s="1048"/>
      <c r="DB22" s="1046">
        <v>0</v>
      </c>
      <c r="DC22" s="1047"/>
      <c r="DD22" s="1047"/>
      <c r="DE22" s="1047"/>
      <c r="DF22" s="1048"/>
      <c r="DG22" s="1046">
        <v>0</v>
      </c>
      <c r="DH22" s="1047"/>
      <c r="DI22" s="1047"/>
      <c r="DJ22" s="1047"/>
      <c r="DK22" s="1048"/>
      <c r="DL22" s="1046">
        <v>160</v>
      </c>
      <c r="DM22" s="1047"/>
      <c r="DN22" s="1047"/>
      <c r="DO22" s="1047"/>
      <c r="DP22" s="1048"/>
      <c r="DQ22" s="1046">
        <v>101</v>
      </c>
      <c r="DR22" s="1047"/>
      <c r="DS22" s="1047"/>
      <c r="DT22" s="1047"/>
      <c r="DU22" s="1048"/>
      <c r="DV22" s="1049"/>
      <c r="DW22" s="1050"/>
      <c r="DX22" s="1050"/>
      <c r="DY22" s="1050"/>
      <c r="DZ22" s="1051"/>
      <c r="EA22" s="256"/>
    </row>
    <row r="23" spans="1:131" s="257" customFormat="1" ht="26.25" customHeight="1" thickBot="1" x14ac:dyDescent="0.25">
      <c r="A23" s="266" t="s">
        <v>397</v>
      </c>
      <c r="B23" s="1001" t="s">
        <v>398</v>
      </c>
      <c r="C23" s="1002"/>
      <c r="D23" s="1002"/>
      <c r="E23" s="1002"/>
      <c r="F23" s="1002"/>
      <c r="G23" s="1002"/>
      <c r="H23" s="1002"/>
      <c r="I23" s="1002"/>
      <c r="J23" s="1002"/>
      <c r="K23" s="1002"/>
      <c r="L23" s="1002"/>
      <c r="M23" s="1002"/>
      <c r="N23" s="1002"/>
      <c r="O23" s="1002"/>
      <c r="P23" s="1003"/>
      <c r="Q23" s="1125">
        <v>752916</v>
      </c>
      <c r="R23" s="1126"/>
      <c r="S23" s="1126"/>
      <c r="T23" s="1126"/>
      <c r="U23" s="1126"/>
      <c r="V23" s="1126">
        <v>740306</v>
      </c>
      <c r="W23" s="1126"/>
      <c r="X23" s="1126"/>
      <c r="Y23" s="1126"/>
      <c r="Z23" s="1126"/>
      <c r="AA23" s="1126">
        <v>12610</v>
      </c>
      <c r="AB23" s="1126"/>
      <c r="AC23" s="1126"/>
      <c r="AD23" s="1126"/>
      <c r="AE23" s="1127"/>
      <c r="AF23" s="1128">
        <v>7790</v>
      </c>
      <c r="AG23" s="1126"/>
      <c r="AH23" s="1126"/>
      <c r="AI23" s="1126"/>
      <c r="AJ23" s="1129"/>
      <c r="AK23" s="1130"/>
      <c r="AL23" s="1131"/>
      <c r="AM23" s="1131"/>
      <c r="AN23" s="1131"/>
      <c r="AO23" s="1131"/>
      <c r="AP23" s="1126">
        <v>466542</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t="s">
        <v>613</v>
      </c>
      <c r="BS23" s="1071" t="s">
        <v>603</v>
      </c>
      <c r="BT23" s="1072"/>
      <c r="BU23" s="1072"/>
      <c r="BV23" s="1072"/>
      <c r="BW23" s="1072"/>
      <c r="BX23" s="1072"/>
      <c r="BY23" s="1072"/>
      <c r="BZ23" s="1072"/>
      <c r="CA23" s="1072"/>
      <c r="CB23" s="1072"/>
      <c r="CC23" s="1072"/>
      <c r="CD23" s="1072"/>
      <c r="CE23" s="1072"/>
      <c r="CF23" s="1072"/>
      <c r="CG23" s="1073"/>
      <c r="CH23" s="1046">
        <v>183.81097700000001</v>
      </c>
      <c r="CI23" s="1047"/>
      <c r="CJ23" s="1047"/>
      <c r="CK23" s="1047"/>
      <c r="CL23" s="1048"/>
      <c r="CM23" s="1046">
        <v>0.01</v>
      </c>
      <c r="CN23" s="1047"/>
      <c r="CO23" s="1047"/>
      <c r="CP23" s="1047"/>
      <c r="CQ23" s="1048"/>
      <c r="CR23" s="1046">
        <v>0</v>
      </c>
      <c r="CS23" s="1047"/>
      <c r="CT23" s="1047"/>
      <c r="CU23" s="1047"/>
      <c r="CV23" s="1048"/>
      <c r="CW23" s="1046">
        <v>108.41333899999999</v>
      </c>
      <c r="CX23" s="1047"/>
      <c r="CY23" s="1047"/>
      <c r="CZ23" s="1047"/>
      <c r="DA23" s="1048"/>
      <c r="DB23" s="1046">
        <v>0</v>
      </c>
      <c r="DC23" s="1047"/>
      <c r="DD23" s="1047"/>
      <c r="DE23" s="1047"/>
      <c r="DF23" s="1048"/>
      <c r="DG23" s="1046">
        <v>0</v>
      </c>
      <c r="DH23" s="1047"/>
      <c r="DI23" s="1047"/>
      <c r="DJ23" s="1047"/>
      <c r="DK23" s="1048"/>
      <c r="DL23" s="1046">
        <v>0</v>
      </c>
      <c r="DM23" s="1047"/>
      <c r="DN23" s="1047"/>
      <c r="DO23" s="1047"/>
      <c r="DP23" s="1048"/>
      <c r="DQ23" s="1046">
        <v>0</v>
      </c>
      <c r="DR23" s="1047"/>
      <c r="DS23" s="1047"/>
      <c r="DT23" s="1047"/>
      <c r="DU23" s="1048"/>
      <c r="DV23" s="1049"/>
      <c r="DW23" s="1050"/>
      <c r="DX23" s="1050"/>
      <c r="DY23" s="1050"/>
      <c r="DZ23" s="1051"/>
      <c r="EA23" s="256"/>
    </row>
    <row r="24" spans="1:131" s="257" customFormat="1" ht="26.25" customHeight="1" x14ac:dyDescent="0.2">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t="s">
        <v>613</v>
      </c>
      <c r="BS24" s="1071" t="s">
        <v>604</v>
      </c>
      <c r="BT24" s="1072"/>
      <c r="BU24" s="1072"/>
      <c r="BV24" s="1072"/>
      <c r="BW24" s="1072"/>
      <c r="BX24" s="1072"/>
      <c r="BY24" s="1072"/>
      <c r="BZ24" s="1072"/>
      <c r="CA24" s="1072"/>
      <c r="CB24" s="1072"/>
      <c r="CC24" s="1072"/>
      <c r="CD24" s="1072"/>
      <c r="CE24" s="1072"/>
      <c r="CF24" s="1072"/>
      <c r="CG24" s="1073"/>
      <c r="CH24" s="1046">
        <v>8.1567769999999999</v>
      </c>
      <c r="CI24" s="1047"/>
      <c r="CJ24" s="1047"/>
      <c r="CK24" s="1047"/>
      <c r="CL24" s="1048"/>
      <c r="CM24" s="1046">
        <v>0</v>
      </c>
      <c r="CN24" s="1047"/>
      <c r="CO24" s="1047"/>
      <c r="CP24" s="1047"/>
      <c r="CQ24" s="1048"/>
      <c r="CR24" s="1046">
        <v>0</v>
      </c>
      <c r="CS24" s="1047"/>
      <c r="CT24" s="1047"/>
      <c r="CU24" s="1047"/>
      <c r="CV24" s="1048"/>
      <c r="CW24" s="1046">
        <v>939.84414700000002</v>
      </c>
      <c r="CX24" s="1047"/>
      <c r="CY24" s="1047"/>
      <c r="CZ24" s="1047"/>
      <c r="DA24" s="1048"/>
      <c r="DB24" s="1046">
        <v>0</v>
      </c>
      <c r="DC24" s="1047"/>
      <c r="DD24" s="1047"/>
      <c r="DE24" s="1047"/>
      <c r="DF24" s="1048"/>
      <c r="DG24" s="1046">
        <v>0</v>
      </c>
      <c r="DH24" s="1047"/>
      <c r="DI24" s="1047"/>
      <c r="DJ24" s="1047"/>
      <c r="DK24" s="1048"/>
      <c r="DL24" s="1046">
        <v>0</v>
      </c>
      <c r="DM24" s="1047"/>
      <c r="DN24" s="1047"/>
      <c r="DO24" s="1047"/>
      <c r="DP24" s="1048"/>
      <c r="DQ24" s="1046">
        <v>8</v>
      </c>
      <c r="DR24" s="1047"/>
      <c r="DS24" s="1047"/>
      <c r="DT24" s="1047"/>
      <c r="DU24" s="1048"/>
      <c r="DV24" s="1049"/>
      <c r="DW24" s="1050"/>
      <c r="DX24" s="1050"/>
      <c r="DY24" s="1050"/>
      <c r="DZ24" s="1051"/>
      <c r="EA24" s="256"/>
    </row>
    <row r="25" spans="1:131" s="249" customFormat="1" ht="26.25" customHeight="1" thickBot="1" x14ac:dyDescent="0.25">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t="s">
        <v>613</v>
      </c>
      <c r="BS25" s="1071" t="s">
        <v>605</v>
      </c>
      <c r="BT25" s="1072"/>
      <c r="BU25" s="1072"/>
      <c r="BV25" s="1072"/>
      <c r="BW25" s="1072"/>
      <c r="BX25" s="1072"/>
      <c r="BY25" s="1072"/>
      <c r="BZ25" s="1072"/>
      <c r="CA25" s="1072"/>
      <c r="CB25" s="1072"/>
      <c r="CC25" s="1072"/>
      <c r="CD25" s="1072"/>
      <c r="CE25" s="1072"/>
      <c r="CF25" s="1072"/>
      <c r="CG25" s="1073"/>
      <c r="CH25" s="1046">
        <v>116.511101</v>
      </c>
      <c r="CI25" s="1047"/>
      <c r="CJ25" s="1047"/>
      <c r="CK25" s="1047"/>
      <c r="CL25" s="1048"/>
      <c r="CM25" s="1046">
        <v>0.01</v>
      </c>
      <c r="CN25" s="1047"/>
      <c r="CO25" s="1047"/>
      <c r="CP25" s="1047"/>
      <c r="CQ25" s="1048"/>
      <c r="CR25" s="1046">
        <v>0</v>
      </c>
      <c r="CS25" s="1047"/>
      <c r="CT25" s="1047"/>
      <c r="CU25" s="1047"/>
      <c r="CV25" s="1048"/>
      <c r="CW25" s="1046">
        <v>33.264941</v>
      </c>
      <c r="CX25" s="1047"/>
      <c r="CY25" s="1047"/>
      <c r="CZ25" s="1047"/>
      <c r="DA25" s="1048"/>
      <c r="DB25" s="1046">
        <v>0</v>
      </c>
      <c r="DC25" s="1047"/>
      <c r="DD25" s="1047"/>
      <c r="DE25" s="1047"/>
      <c r="DF25" s="1048"/>
      <c r="DG25" s="1046">
        <v>0</v>
      </c>
      <c r="DH25" s="1047"/>
      <c r="DI25" s="1047"/>
      <c r="DJ25" s="1047"/>
      <c r="DK25" s="1048"/>
      <c r="DL25" s="1046">
        <v>0</v>
      </c>
      <c r="DM25" s="1047"/>
      <c r="DN25" s="1047"/>
      <c r="DO25" s="1047"/>
      <c r="DP25" s="1048"/>
      <c r="DQ25" s="1046">
        <v>0</v>
      </c>
      <c r="DR25" s="1047"/>
      <c r="DS25" s="1047"/>
      <c r="DT25" s="1047"/>
      <c r="DU25" s="1048"/>
      <c r="DV25" s="1049"/>
      <c r="DW25" s="1050"/>
      <c r="DX25" s="1050"/>
      <c r="DY25" s="1050"/>
      <c r="DZ25" s="1051"/>
      <c r="EA25" s="248"/>
    </row>
    <row r="26" spans="1:131" s="249" customFormat="1" ht="26.25" customHeight="1" x14ac:dyDescent="0.2">
      <c r="A26" s="1052" t="s">
        <v>369</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6" t="s">
        <v>404</v>
      </c>
      <c r="AG26" s="1065"/>
      <c r="AH26" s="1065"/>
      <c r="AI26" s="1065"/>
      <c r="AJ26" s="1117"/>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376</v>
      </c>
      <c r="BF26" s="1059"/>
      <c r="BG26" s="1059"/>
      <c r="BH26" s="1059"/>
      <c r="BI26" s="1074"/>
      <c r="BJ26" s="254"/>
      <c r="BK26" s="254"/>
      <c r="BL26" s="254"/>
      <c r="BM26" s="254"/>
      <c r="BN26" s="254"/>
      <c r="BO26" s="267"/>
      <c r="BP26" s="267"/>
      <c r="BQ26" s="264">
        <v>20</v>
      </c>
      <c r="BR26" s="265" t="s">
        <v>613</v>
      </c>
      <c r="BS26" s="1071" t="s">
        <v>606</v>
      </c>
      <c r="BT26" s="1072"/>
      <c r="BU26" s="1072"/>
      <c r="BV26" s="1072"/>
      <c r="BW26" s="1072"/>
      <c r="BX26" s="1072"/>
      <c r="BY26" s="1072"/>
      <c r="BZ26" s="1072"/>
      <c r="CA26" s="1072"/>
      <c r="CB26" s="1072"/>
      <c r="CC26" s="1072"/>
      <c r="CD26" s="1072"/>
      <c r="CE26" s="1072"/>
      <c r="CF26" s="1072"/>
      <c r="CG26" s="1073"/>
      <c r="CH26" s="1046">
        <v>11.017156999999999</v>
      </c>
      <c r="CI26" s="1047"/>
      <c r="CJ26" s="1047"/>
      <c r="CK26" s="1047"/>
      <c r="CL26" s="1048"/>
      <c r="CM26" s="1046">
        <v>144.64115000000001</v>
      </c>
      <c r="CN26" s="1047"/>
      <c r="CO26" s="1047"/>
      <c r="CP26" s="1047"/>
      <c r="CQ26" s="1048"/>
      <c r="CR26" s="1046">
        <v>0</v>
      </c>
      <c r="CS26" s="1047"/>
      <c r="CT26" s="1047"/>
      <c r="CU26" s="1047"/>
      <c r="CV26" s="1048"/>
      <c r="CW26" s="1046">
        <v>1263.157764</v>
      </c>
      <c r="CX26" s="1047"/>
      <c r="CY26" s="1047"/>
      <c r="CZ26" s="1047"/>
      <c r="DA26" s="1048"/>
      <c r="DB26" s="1046">
        <v>0</v>
      </c>
      <c r="DC26" s="1047"/>
      <c r="DD26" s="1047"/>
      <c r="DE26" s="1047"/>
      <c r="DF26" s="1048"/>
      <c r="DG26" s="1046">
        <v>0</v>
      </c>
      <c r="DH26" s="1047"/>
      <c r="DI26" s="1047"/>
      <c r="DJ26" s="1047"/>
      <c r="DK26" s="1048"/>
      <c r="DL26" s="1046">
        <v>0</v>
      </c>
      <c r="DM26" s="1047"/>
      <c r="DN26" s="1047"/>
      <c r="DO26" s="1047"/>
      <c r="DP26" s="1048"/>
      <c r="DQ26" s="1046">
        <v>23</v>
      </c>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t="s">
        <v>613</v>
      </c>
      <c r="BS27" s="1071" t="s">
        <v>607</v>
      </c>
      <c r="BT27" s="1072"/>
      <c r="BU27" s="1072"/>
      <c r="BV27" s="1072"/>
      <c r="BW27" s="1072"/>
      <c r="BX27" s="1072"/>
      <c r="BY27" s="1072"/>
      <c r="BZ27" s="1072"/>
      <c r="CA27" s="1072"/>
      <c r="CB27" s="1072"/>
      <c r="CC27" s="1072"/>
      <c r="CD27" s="1072"/>
      <c r="CE27" s="1072"/>
      <c r="CF27" s="1072"/>
      <c r="CG27" s="1073"/>
      <c r="CH27" s="1046">
        <v>20.589782</v>
      </c>
      <c r="CI27" s="1047"/>
      <c r="CJ27" s="1047"/>
      <c r="CK27" s="1047"/>
      <c r="CL27" s="1048"/>
      <c r="CM27" s="1046">
        <v>36.978400000000001</v>
      </c>
      <c r="CN27" s="1047"/>
      <c r="CO27" s="1047"/>
      <c r="CP27" s="1047"/>
      <c r="CQ27" s="1048"/>
      <c r="CR27" s="1046">
        <v>0</v>
      </c>
      <c r="CS27" s="1047"/>
      <c r="CT27" s="1047"/>
      <c r="CU27" s="1047"/>
      <c r="CV27" s="1048"/>
      <c r="CW27" s="1046">
        <v>172.96401700000001</v>
      </c>
      <c r="CX27" s="1047"/>
      <c r="CY27" s="1047"/>
      <c r="CZ27" s="1047"/>
      <c r="DA27" s="1048"/>
      <c r="DB27" s="1046">
        <v>0</v>
      </c>
      <c r="DC27" s="1047"/>
      <c r="DD27" s="1047"/>
      <c r="DE27" s="1047"/>
      <c r="DF27" s="1048"/>
      <c r="DG27" s="1046">
        <v>0</v>
      </c>
      <c r="DH27" s="1047"/>
      <c r="DI27" s="1047"/>
      <c r="DJ27" s="1047"/>
      <c r="DK27" s="1048"/>
      <c r="DL27" s="1046">
        <v>0</v>
      </c>
      <c r="DM27" s="1047"/>
      <c r="DN27" s="1047"/>
      <c r="DO27" s="1047"/>
      <c r="DP27" s="1048"/>
      <c r="DQ27" s="1046">
        <v>15</v>
      </c>
      <c r="DR27" s="1047"/>
      <c r="DS27" s="1047"/>
      <c r="DT27" s="1047"/>
      <c r="DU27" s="1048"/>
      <c r="DV27" s="1049"/>
      <c r="DW27" s="1050"/>
      <c r="DX27" s="1050"/>
      <c r="DY27" s="1050"/>
      <c r="DZ27" s="1051"/>
      <c r="EA27" s="248"/>
    </row>
    <row r="28" spans="1:131" s="249" customFormat="1" ht="26.25" customHeight="1" thickTop="1" x14ac:dyDescent="0.2">
      <c r="A28" s="268">
        <v>1</v>
      </c>
      <c r="B28" s="1107" t="s">
        <v>409</v>
      </c>
      <c r="C28" s="1108"/>
      <c r="D28" s="1108"/>
      <c r="E28" s="1108"/>
      <c r="F28" s="1108"/>
      <c r="G28" s="1108"/>
      <c r="H28" s="1108"/>
      <c r="I28" s="1108"/>
      <c r="J28" s="1108"/>
      <c r="K28" s="1108"/>
      <c r="L28" s="1108"/>
      <c r="M28" s="1108"/>
      <c r="N28" s="1108"/>
      <c r="O28" s="1108"/>
      <c r="P28" s="1109"/>
      <c r="Q28" s="1110">
        <v>99090</v>
      </c>
      <c r="R28" s="1111"/>
      <c r="S28" s="1111"/>
      <c r="T28" s="1111"/>
      <c r="U28" s="1111"/>
      <c r="V28" s="1111">
        <v>97625</v>
      </c>
      <c r="W28" s="1111"/>
      <c r="X28" s="1111"/>
      <c r="Y28" s="1111"/>
      <c r="Z28" s="1111"/>
      <c r="AA28" s="1111">
        <v>1465</v>
      </c>
      <c r="AB28" s="1111"/>
      <c r="AC28" s="1111"/>
      <c r="AD28" s="1111"/>
      <c r="AE28" s="1112"/>
      <c r="AF28" s="1113">
        <v>1465</v>
      </c>
      <c r="AG28" s="1111"/>
      <c r="AH28" s="1111"/>
      <c r="AI28" s="1111"/>
      <c r="AJ28" s="1114"/>
      <c r="AK28" s="1115">
        <v>6222</v>
      </c>
      <c r="AL28" s="1103"/>
      <c r="AM28" s="1103"/>
      <c r="AN28" s="1103"/>
      <c r="AO28" s="1103"/>
      <c r="AP28" s="1103">
        <v>0</v>
      </c>
      <c r="AQ28" s="1103"/>
      <c r="AR28" s="1103"/>
      <c r="AS28" s="1103"/>
      <c r="AT28" s="1103"/>
      <c r="AU28" s="1103">
        <v>0</v>
      </c>
      <c r="AV28" s="1103"/>
      <c r="AW28" s="1103"/>
      <c r="AX28" s="1103"/>
      <c r="AY28" s="1103"/>
      <c r="AZ28" s="1104" t="s">
        <v>522</v>
      </c>
      <c r="BA28" s="1104"/>
      <c r="BB28" s="1104"/>
      <c r="BC28" s="1104"/>
      <c r="BD28" s="1104"/>
      <c r="BE28" s="1105"/>
      <c r="BF28" s="1105"/>
      <c r="BG28" s="1105"/>
      <c r="BH28" s="1105"/>
      <c r="BI28" s="1106"/>
      <c r="BJ28" s="254"/>
      <c r="BK28" s="254"/>
      <c r="BL28" s="254"/>
      <c r="BM28" s="254"/>
      <c r="BN28" s="254"/>
      <c r="BO28" s="267"/>
      <c r="BP28" s="267"/>
      <c r="BQ28" s="264">
        <v>22</v>
      </c>
      <c r="BR28" s="265" t="s">
        <v>613</v>
      </c>
      <c r="BS28" s="1071" t="s">
        <v>608</v>
      </c>
      <c r="BT28" s="1072"/>
      <c r="BU28" s="1072"/>
      <c r="BV28" s="1072"/>
      <c r="BW28" s="1072"/>
      <c r="BX28" s="1072"/>
      <c r="BY28" s="1072"/>
      <c r="BZ28" s="1072"/>
      <c r="CA28" s="1072"/>
      <c r="CB28" s="1072"/>
      <c r="CC28" s="1072"/>
      <c r="CD28" s="1072"/>
      <c r="CE28" s="1072"/>
      <c r="CF28" s="1072"/>
      <c r="CG28" s="1073"/>
      <c r="CH28" s="1046">
        <v>4.6204650000000003</v>
      </c>
      <c r="CI28" s="1047"/>
      <c r="CJ28" s="1047"/>
      <c r="CK28" s="1047"/>
      <c r="CL28" s="1048"/>
      <c r="CM28" s="1046">
        <v>0</v>
      </c>
      <c r="CN28" s="1047"/>
      <c r="CO28" s="1047"/>
      <c r="CP28" s="1047"/>
      <c r="CQ28" s="1048"/>
      <c r="CR28" s="1046">
        <v>0</v>
      </c>
      <c r="CS28" s="1047"/>
      <c r="CT28" s="1047"/>
      <c r="CU28" s="1047"/>
      <c r="CV28" s="1048"/>
      <c r="CW28" s="1046">
        <v>336.79019699999998</v>
      </c>
      <c r="CX28" s="1047"/>
      <c r="CY28" s="1047"/>
      <c r="CZ28" s="1047"/>
      <c r="DA28" s="1048"/>
      <c r="DB28" s="1046">
        <v>0</v>
      </c>
      <c r="DC28" s="1047"/>
      <c r="DD28" s="1047"/>
      <c r="DE28" s="1047"/>
      <c r="DF28" s="1048"/>
      <c r="DG28" s="1046">
        <v>0</v>
      </c>
      <c r="DH28" s="1047"/>
      <c r="DI28" s="1047"/>
      <c r="DJ28" s="1047"/>
      <c r="DK28" s="1048"/>
      <c r="DL28" s="1046">
        <v>0</v>
      </c>
      <c r="DM28" s="1047"/>
      <c r="DN28" s="1047"/>
      <c r="DO28" s="1047"/>
      <c r="DP28" s="1048"/>
      <c r="DQ28" s="1046">
        <v>22</v>
      </c>
      <c r="DR28" s="1047"/>
      <c r="DS28" s="1047"/>
      <c r="DT28" s="1047"/>
      <c r="DU28" s="1048"/>
      <c r="DV28" s="1049"/>
      <c r="DW28" s="1050"/>
      <c r="DX28" s="1050"/>
      <c r="DY28" s="1050"/>
      <c r="DZ28" s="1051"/>
      <c r="EA28" s="248"/>
    </row>
    <row r="29" spans="1:131" s="249" customFormat="1" ht="26.25" customHeight="1" x14ac:dyDescent="0.2">
      <c r="A29" s="268">
        <v>2</v>
      </c>
      <c r="B29" s="1094" t="s">
        <v>410</v>
      </c>
      <c r="C29" s="1095"/>
      <c r="D29" s="1095"/>
      <c r="E29" s="1095"/>
      <c r="F29" s="1095"/>
      <c r="G29" s="1095"/>
      <c r="H29" s="1095"/>
      <c r="I29" s="1095"/>
      <c r="J29" s="1095"/>
      <c r="K29" s="1095"/>
      <c r="L29" s="1095"/>
      <c r="M29" s="1095"/>
      <c r="N29" s="1095"/>
      <c r="O29" s="1095"/>
      <c r="P29" s="1096"/>
      <c r="Q29" s="1100">
        <v>91048</v>
      </c>
      <c r="R29" s="1101"/>
      <c r="S29" s="1101"/>
      <c r="T29" s="1101"/>
      <c r="U29" s="1101"/>
      <c r="V29" s="1101">
        <v>89097</v>
      </c>
      <c r="W29" s="1101"/>
      <c r="X29" s="1101"/>
      <c r="Y29" s="1101"/>
      <c r="Z29" s="1101"/>
      <c r="AA29" s="1101">
        <v>1951</v>
      </c>
      <c r="AB29" s="1101"/>
      <c r="AC29" s="1101"/>
      <c r="AD29" s="1101"/>
      <c r="AE29" s="1102"/>
      <c r="AF29" s="1076">
        <v>1951</v>
      </c>
      <c r="AG29" s="1077"/>
      <c r="AH29" s="1077"/>
      <c r="AI29" s="1077"/>
      <c r="AJ29" s="1078"/>
      <c r="AK29" s="1037">
        <v>13603</v>
      </c>
      <c r="AL29" s="1028"/>
      <c r="AM29" s="1028"/>
      <c r="AN29" s="1028"/>
      <c r="AO29" s="1028"/>
      <c r="AP29" s="1028">
        <v>0</v>
      </c>
      <c r="AQ29" s="1028"/>
      <c r="AR29" s="1028"/>
      <c r="AS29" s="1028"/>
      <c r="AT29" s="1028"/>
      <c r="AU29" s="1028">
        <v>0</v>
      </c>
      <c r="AV29" s="1028"/>
      <c r="AW29" s="1028"/>
      <c r="AX29" s="1028"/>
      <c r="AY29" s="1028"/>
      <c r="AZ29" s="1099" t="s">
        <v>522</v>
      </c>
      <c r="BA29" s="1099"/>
      <c r="BB29" s="1099"/>
      <c r="BC29" s="1099"/>
      <c r="BD29" s="1099"/>
      <c r="BE29" s="1089"/>
      <c r="BF29" s="1089"/>
      <c r="BG29" s="1089"/>
      <c r="BH29" s="1089"/>
      <c r="BI29" s="1090"/>
      <c r="BJ29" s="254"/>
      <c r="BK29" s="254"/>
      <c r="BL29" s="254"/>
      <c r="BM29" s="254"/>
      <c r="BN29" s="254"/>
      <c r="BO29" s="267"/>
      <c r="BP29" s="267"/>
      <c r="BQ29" s="264">
        <v>23</v>
      </c>
      <c r="BR29" s="265" t="s">
        <v>613</v>
      </c>
      <c r="BS29" s="1071" t="s">
        <v>609</v>
      </c>
      <c r="BT29" s="1072"/>
      <c r="BU29" s="1072"/>
      <c r="BV29" s="1072"/>
      <c r="BW29" s="1072"/>
      <c r="BX29" s="1072"/>
      <c r="BY29" s="1072"/>
      <c r="BZ29" s="1072"/>
      <c r="CA29" s="1072"/>
      <c r="CB29" s="1072"/>
      <c r="CC29" s="1072"/>
      <c r="CD29" s="1072"/>
      <c r="CE29" s="1072"/>
      <c r="CF29" s="1072"/>
      <c r="CG29" s="1073"/>
      <c r="CH29" s="1046">
        <v>47.411836999999998</v>
      </c>
      <c r="CI29" s="1047"/>
      <c r="CJ29" s="1047"/>
      <c r="CK29" s="1047"/>
      <c r="CL29" s="1048"/>
      <c r="CM29" s="1046">
        <v>0</v>
      </c>
      <c r="CN29" s="1047"/>
      <c r="CO29" s="1047"/>
      <c r="CP29" s="1047"/>
      <c r="CQ29" s="1048"/>
      <c r="CR29" s="1046">
        <v>0</v>
      </c>
      <c r="CS29" s="1047"/>
      <c r="CT29" s="1047"/>
      <c r="CU29" s="1047"/>
      <c r="CV29" s="1048"/>
      <c r="CW29" s="1046">
        <v>318.366286</v>
      </c>
      <c r="CX29" s="1047"/>
      <c r="CY29" s="1047"/>
      <c r="CZ29" s="1047"/>
      <c r="DA29" s="1048"/>
      <c r="DB29" s="1046">
        <v>0</v>
      </c>
      <c r="DC29" s="1047"/>
      <c r="DD29" s="1047"/>
      <c r="DE29" s="1047"/>
      <c r="DF29" s="1048"/>
      <c r="DG29" s="1046">
        <v>0</v>
      </c>
      <c r="DH29" s="1047"/>
      <c r="DI29" s="1047"/>
      <c r="DJ29" s="1047"/>
      <c r="DK29" s="1048"/>
      <c r="DL29" s="1046">
        <v>0</v>
      </c>
      <c r="DM29" s="1047"/>
      <c r="DN29" s="1047"/>
      <c r="DO29" s="1047"/>
      <c r="DP29" s="1048"/>
      <c r="DQ29" s="1046">
        <v>0</v>
      </c>
      <c r="DR29" s="1047"/>
      <c r="DS29" s="1047"/>
      <c r="DT29" s="1047"/>
      <c r="DU29" s="1048"/>
      <c r="DV29" s="1049"/>
      <c r="DW29" s="1050"/>
      <c r="DX29" s="1050"/>
      <c r="DY29" s="1050"/>
      <c r="DZ29" s="1051"/>
      <c r="EA29" s="248"/>
    </row>
    <row r="30" spans="1:131" s="249" customFormat="1" ht="26.25" customHeight="1" x14ac:dyDescent="0.2">
      <c r="A30" s="268">
        <v>3</v>
      </c>
      <c r="B30" s="1094" t="s">
        <v>411</v>
      </c>
      <c r="C30" s="1095"/>
      <c r="D30" s="1095"/>
      <c r="E30" s="1095"/>
      <c r="F30" s="1095"/>
      <c r="G30" s="1095"/>
      <c r="H30" s="1095"/>
      <c r="I30" s="1095"/>
      <c r="J30" s="1095"/>
      <c r="K30" s="1095"/>
      <c r="L30" s="1095"/>
      <c r="M30" s="1095"/>
      <c r="N30" s="1095"/>
      <c r="O30" s="1095"/>
      <c r="P30" s="1096"/>
      <c r="Q30" s="1100">
        <v>24448</v>
      </c>
      <c r="R30" s="1101"/>
      <c r="S30" s="1101"/>
      <c r="T30" s="1101"/>
      <c r="U30" s="1101"/>
      <c r="V30" s="1101">
        <v>24405</v>
      </c>
      <c r="W30" s="1101"/>
      <c r="X30" s="1101"/>
      <c r="Y30" s="1101"/>
      <c r="Z30" s="1101"/>
      <c r="AA30" s="1101">
        <v>43</v>
      </c>
      <c r="AB30" s="1101"/>
      <c r="AC30" s="1101"/>
      <c r="AD30" s="1101"/>
      <c r="AE30" s="1102"/>
      <c r="AF30" s="1076">
        <v>43</v>
      </c>
      <c r="AG30" s="1077"/>
      <c r="AH30" s="1077"/>
      <c r="AI30" s="1077"/>
      <c r="AJ30" s="1078"/>
      <c r="AK30" s="1037">
        <v>11086</v>
      </c>
      <c r="AL30" s="1028"/>
      <c r="AM30" s="1028"/>
      <c r="AN30" s="1028"/>
      <c r="AO30" s="1028"/>
      <c r="AP30" s="1028">
        <v>0</v>
      </c>
      <c r="AQ30" s="1028"/>
      <c r="AR30" s="1028"/>
      <c r="AS30" s="1028"/>
      <c r="AT30" s="1028"/>
      <c r="AU30" s="1028">
        <v>0</v>
      </c>
      <c r="AV30" s="1028"/>
      <c r="AW30" s="1028"/>
      <c r="AX30" s="1028"/>
      <c r="AY30" s="1028"/>
      <c r="AZ30" s="1099" t="s">
        <v>522</v>
      </c>
      <c r="BA30" s="1099"/>
      <c r="BB30" s="1099"/>
      <c r="BC30" s="1099"/>
      <c r="BD30" s="1099"/>
      <c r="BE30" s="1089"/>
      <c r="BF30" s="1089"/>
      <c r="BG30" s="1089"/>
      <c r="BH30" s="1089"/>
      <c r="BI30" s="1090"/>
      <c r="BJ30" s="254"/>
      <c r="BK30" s="254"/>
      <c r="BL30" s="254"/>
      <c r="BM30" s="254"/>
      <c r="BN30" s="254"/>
      <c r="BO30" s="267"/>
      <c r="BP30" s="267"/>
      <c r="BQ30" s="264">
        <v>24</v>
      </c>
      <c r="BR30" s="265" t="s">
        <v>613</v>
      </c>
      <c r="BS30" s="1071" t="s">
        <v>610</v>
      </c>
      <c r="BT30" s="1072"/>
      <c r="BU30" s="1072"/>
      <c r="BV30" s="1072"/>
      <c r="BW30" s="1072"/>
      <c r="BX30" s="1072"/>
      <c r="BY30" s="1072"/>
      <c r="BZ30" s="1072"/>
      <c r="CA30" s="1072"/>
      <c r="CB30" s="1072"/>
      <c r="CC30" s="1072"/>
      <c r="CD30" s="1072"/>
      <c r="CE30" s="1072"/>
      <c r="CF30" s="1072"/>
      <c r="CG30" s="1073"/>
      <c r="CH30" s="1046">
        <v>364.36245600000001</v>
      </c>
      <c r="CI30" s="1047"/>
      <c r="CJ30" s="1047"/>
      <c r="CK30" s="1047"/>
      <c r="CL30" s="1048"/>
      <c r="CM30" s="1046">
        <v>0.1</v>
      </c>
      <c r="CN30" s="1047"/>
      <c r="CO30" s="1047"/>
      <c r="CP30" s="1047"/>
      <c r="CQ30" s="1048"/>
      <c r="CR30" s="1046">
        <v>0</v>
      </c>
      <c r="CS30" s="1047"/>
      <c r="CT30" s="1047"/>
      <c r="CU30" s="1047"/>
      <c r="CV30" s="1048"/>
      <c r="CW30" s="1046">
        <v>12.067</v>
      </c>
      <c r="CX30" s="1047"/>
      <c r="CY30" s="1047"/>
      <c r="CZ30" s="1047"/>
      <c r="DA30" s="1048"/>
      <c r="DB30" s="1046">
        <v>0</v>
      </c>
      <c r="DC30" s="1047"/>
      <c r="DD30" s="1047"/>
      <c r="DE30" s="1047"/>
      <c r="DF30" s="1048"/>
      <c r="DG30" s="1046">
        <v>0</v>
      </c>
      <c r="DH30" s="1047"/>
      <c r="DI30" s="1047"/>
      <c r="DJ30" s="1047"/>
      <c r="DK30" s="1048"/>
      <c r="DL30" s="1046">
        <v>0</v>
      </c>
      <c r="DM30" s="1047"/>
      <c r="DN30" s="1047"/>
      <c r="DO30" s="1047"/>
      <c r="DP30" s="1048"/>
      <c r="DQ30" s="1046">
        <v>0</v>
      </c>
      <c r="DR30" s="1047"/>
      <c r="DS30" s="1047"/>
      <c r="DT30" s="1047"/>
      <c r="DU30" s="1048"/>
      <c r="DV30" s="1049"/>
      <c r="DW30" s="1050"/>
      <c r="DX30" s="1050"/>
      <c r="DY30" s="1050"/>
      <c r="DZ30" s="1051"/>
      <c r="EA30" s="248"/>
    </row>
    <row r="31" spans="1:131" s="249" customFormat="1" ht="26.25" customHeight="1" x14ac:dyDescent="0.2">
      <c r="A31" s="268">
        <v>4</v>
      </c>
      <c r="B31" s="1094" t="s">
        <v>412</v>
      </c>
      <c r="C31" s="1095"/>
      <c r="D31" s="1095"/>
      <c r="E31" s="1095"/>
      <c r="F31" s="1095"/>
      <c r="G31" s="1095"/>
      <c r="H31" s="1095"/>
      <c r="I31" s="1095"/>
      <c r="J31" s="1095"/>
      <c r="K31" s="1095"/>
      <c r="L31" s="1095"/>
      <c r="M31" s="1095"/>
      <c r="N31" s="1095"/>
      <c r="O31" s="1095"/>
      <c r="P31" s="1096"/>
      <c r="Q31" s="1100">
        <v>30509</v>
      </c>
      <c r="R31" s="1101"/>
      <c r="S31" s="1101"/>
      <c r="T31" s="1101"/>
      <c r="U31" s="1101"/>
      <c r="V31" s="1101">
        <v>25709</v>
      </c>
      <c r="W31" s="1101"/>
      <c r="X31" s="1101"/>
      <c r="Y31" s="1101"/>
      <c r="Z31" s="1101"/>
      <c r="AA31" s="1101">
        <v>4800</v>
      </c>
      <c r="AB31" s="1101"/>
      <c r="AC31" s="1101"/>
      <c r="AD31" s="1101"/>
      <c r="AE31" s="1102"/>
      <c r="AF31" s="1076">
        <v>11294</v>
      </c>
      <c r="AG31" s="1077"/>
      <c r="AH31" s="1077"/>
      <c r="AI31" s="1077"/>
      <c r="AJ31" s="1078"/>
      <c r="AK31" s="1037">
        <v>68</v>
      </c>
      <c r="AL31" s="1028"/>
      <c r="AM31" s="1028"/>
      <c r="AN31" s="1028"/>
      <c r="AO31" s="1028"/>
      <c r="AP31" s="1028">
        <v>42894</v>
      </c>
      <c r="AQ31" s="1028"/>
      <c r="AR31" s="1028"/>
      <c r="AS31" s="1028"/>
      <c r="AT31" s="1028"/>
      <c r="AU31" s="1028">
        <v>86</v>
      </c>
      <c r="AV31" s="1028"/>
      <c r="AW31" s="1028"/>
      <c r="AX31" s="1028"/>
      <c r="AY31" s="1028"/>
      <c r="AZ31" s="1099" t="s">
        <v>522</v>
      </c>
      <c r="BA31" s="1099"/>
      <c r="BB31" s="1099"/>
      <c r="BC31" s="1099"/>
      <c r="BD31" s="1099"/>
      <c r="BE31" s="1089" t="s">
        <v>413</v>
      </c>
      <c r="BF31" s="1089"/>
      <c r="BG31" s="1089"/>
      <c r="BH31" s="1089"/>
      <c r="BI31" s="1090"/>
      <c r="BJ31" s="254"/>
      <c r="BK31" s="254"/>
      <c r="BL31" s="254"/>
      <c r="BM31" s="254"/>
      <c r="BN31" s="254"/>
      <c r="BO31" s="267"/>
      <c r="BP31" s="267"/>
      <c r="BQ31" s="264">
        <v>25</v>
      </c>
      <c r="BR31" s="265" t="s">
        <v>613</v>
      </c>
      <c r="BS31" s="1071" t="s">
        <v>611</v>
      </c>
      <c r="BT31" s="1072"/>
      <c r="BU31" s="1072"/>
      <c r="BV31" s="1072"/>
      <c r="BW31" s="1072"/>
      <c r="BX31" s="1072"/>
      <c r="BY31" s="1072"/>
      <c r="BZ31" s="1072"/>
      <c r="CA31" s="1072"/>
      <c r="CB31" s="1072"/>
      <c r="CC31" s="1072"/>
      <c r="CD31" s="1072"/>
      <c r="CE31" s="1072"/>
      <c r="CF31" s="1072"/>
      <c r="CG31" s="1073"/>
      <c r="CH31" s="1046">
        <v>9.9161830000000002</v>
      </c>
      <c r="CI31" s="1047"/>
      <c r="CJ31" s="1047"/>
      <c r="CK31" s="1047"/>
      <c r="CL31" s="1048"/>
      <c r="CM31" s="1046">
        <v>0.01</v>
      </c>
      <c r="CN31" s="1047"/>
      <c r="CO31" s="1047"/>
      <c r="CP31" s="1047"/>
      <c r="CQ31" s="1048"/>
      <c r="CR31" s="1046">
        <v>0</v>
      </c>
      <c r="CS31" s="1047"/>
      <c r="CT31" s="1047"/>
      <c r="CU31" s="1047"/>
      <c r="CV31" s="1048"/>
      <c r="CW31" s="1046">
        <v>60.281778000000003</v>
      </c>
      <c r="CX31" s="1047"/>
      <c r="CY31" s="1047"/>
      <c r="CZ31" s="1047"/>
      <c r="DA31" s="1048"/>
      <c r="DB31" s="1046">
        <v>0</v>
      </c>
      <c r="DC31" s="1047"/>
      <c r="DD31" s="1047"/>
      <c r="DE31" s="1047"/>
      <c r="DF31" s="1048"/>
      <c r="DG31" s="1046">
        <v>0</v>
      </c>
      <c r="DH31" s="1047"/>
      <c r="DI31" s="1047"/>
      <c r="DJ31" s="1047"/>
      <c r="DK31" s="1048"/>
      <c r="DL31" s="1046">
        <v>0</v>
      </c>
      <c r="DM31" s="1047"/>
      <c r="DN31" s="1047"/>
      <c r="DO31" s="1047"/>
      <c r="DP31" s="1048"/>
      <c r="DQ31" s="1046">
        <v>0</v>
      </c>
      <c r="DR31" s="1047"/>
      <c r="DS31" s="1047"/>
      <c r="DT31" s="1047"/>
      <c r="DU31" s="1048"/>
      <c r="DV31" s="1049"/>
      <c r="DW31" s="1050"/>
      <c r="DX31" s="1050"/>
      <c r="DY31" s="1050"/>
      <c r="DZ31" s="1051"/>
      <c r="EA31" s="248"/>
    </row>
    <row r="32" spans="1:131" s="249" customFormat="1" ht="26.25" customHeight="1" x14ac:dyDescent="0.2">
      <c r="A32" s="268">
        <v>5</v>
      </c>
      <c r="B32" s="1094" t="s">
        <v>414</v>
      </c>
      <c r="C32" s="1095"/>
      <c r="D32" s="1095"/>
      <c r="E32" s="1095"/>
      <c r="F32" s="1095"/>
      <c r="G32" s="1095"/>
      <c r="H32" s="1095"/>
      <c r="I32" s="1095"/>
      <c r="J32" s="1095"/>
      <c r="K32" s="1095"/>
      <c r="L32" s="1095"/>
      <c r="M32" s="1095"/>
      <c r="N32" s="1095"/>
      <c r="O32" s="1095"/>
      <c r="P32" s="1096"/>
      <c r="Q32" s="1100">
        <v>22920</v>
      </c>
      <c r="R32" s="1101"/>
      <c r="S32" s="1101"/>
      <c r="T32" s="1101"/>
      <c r="U32" s="1101"/>
      <c r="V32" s="1101">
        <v>22843</v>
      </c>
      <c r="W32" s="1101"/>
      <c r="X32" s="1101"/>
      <c r="Y32" s="1101"/>
      <c r="Z32" s="1101"/>
      <c r="AA32" s="1101">
        <v>77</v>
      </c>
      <c r="AB32" s="1101"/>
      <c r="AC32" s="1101"/>
      <c r="AD32" s="1101"/>
      <c r="AE32" s="1102"/>
      <c r="AF32" s="1076">
        <v>4544</v>
      </c>
      <c r="AG32" s="1077"/>
      <c r="AH32" s="1077"/>
      <c r="AI32" s="1077"/>
      <c r="AJ32" s="1078"/>
      <c r="AK32" s="1037">
        <v>2120</v>
      </c>
      <c r="AL32" s="1028"/>
      <c r="AM32" s="1028"/>
      <c r="AN32" s="1028"/>
      <c r="AO32" s="1028"/>
      <c r="AP32" s="1028">
        <v>33294</v>
      </c>
      <c r="AQ32" s="1028"/>
      <c r="AR32" s="1028"/>
      <c r="AS32" s="1028"/>
      <c r="AT32" s="1028"/>
      <c r="AU32" s="1028">
        <v>19510</v>
      </c>
      <c r="AV32" s="1028"/>
      <c r="AW32" s="1028"/>
      <c r="AX32" s="1028"/>
      <c r="AY32" s="1028"/>
      <c r="AZ32" s="1099" t="s">
        <v>522</v>
      </c>
      <c r="BA32" s="1099"/>
      <c r="BB32" s="1099"/>
      <c r="BC32" s="1099"/>
      <c r="BD32" s="1099"/>
      <c r="BE32" s="1089" t="s">
        <v>413</v>
      </c>
      <c r="BF32" s="1089"/>
      <c r="BG32" s="1089"/>
      <c r="BH32" s="1089"/>
      <c r="BI32" s="1090"/>
      <c r="BJ32" s="254"/>
      <c r="BK32" s="254"/>
      <c r="BL32" s="254"/>
      <c r="BM32" s="254"/>
      <c r="BN32" s="254"/>
      <c r="BO32" s="267"/>
      <c r="BP32" s="267"/>
      <c r="BQ32" s="264">
        <v>26</v>
      </c>
      <c r="BR32" s="265" t="s">
        <v>613</v>
      </c>
      <c r="BS32" s="1071" t="s">
        <v>612</v>
      </c>
      <c r="BT32" s="1072"/>
      <c r="BU32" s="1072"/>
      <c r="BV32" s="1072"/>
      <c r="BW32" s="1072"/>
      <c r="BX32" s="1072"/>
      <c r="BY32" s="1072"/>
      <c r="BZ32" s="1072"/>
      <c r="CA32" s="1072"/>
      <c r="CB32" s="1072"/>
      <c r="CC32" s="1072"/>
      <c r="CD32" s="1072"/>
      <c r="CE32" s="1072"/>
      <c r="CF32" s="1072"/>
      <c r="CG32" s="1073"/>
      <c r="CH32" s="1046">
        <v>114.51208800000001</v>
      </c>
      <c r="CI32" s="1047"/>
      <c r="CJ32" s="1047"/>
      <c r="CK32" s="1047"/>
      <c r="CL32" s="1048"/>
      <c r="CM32" s="1046">
        <v>0</v>
      </c>
      <c r="CN32" s="1047"/>
      <c r="CO32" s="1047"/>
      <c r="CP32" s="1047"/>
      <c r="CQ32" s="1048"/>
      <c r="CR32" s="1046">
        <v>0</v>
      </c>
      <c r="CS32" s="1047"/>
      <c r="CT32" s="1047"/>
      <c r="CU32" s="1047"/>
      <c r="CV32" s="1048"/>
      <c r="CW32" s="1046">
        <v>65.544549000000004</v>
      </c>
      <c r="CX32" s="1047"/>
      <c r="CY32" s="1047"/>
      <c r="CZ32" s="1047"/>
      <c r="DA32" s="1048"/>
      <c r="DB32" s="1046">
        <v>0</v>
      </c>
      <c r="DC32" s="1047"/>
      <c r="DD32" s="1047"/>
      <c r="DE32" s="1047"/>
      <c r="DF32" s="1048"/>
      <c r="DG32" s="1046">
        <v>0</v>
      </c>
      <c r="DH32" s="1047"/>
      <c r="DI32" s="1047"/>
      <c r="DJ32" s="1047"/>
      <c r="DK32" s="1048"/>
      <c r="DL32" s="1046">
        <v>0</v>
      </c>
      <c r="DM32" s="1047"/>
      <c r="DN32" s="1047"/>
      <c r="DO32" s="1047"/>
      <c r="DP32" s="1048"/>
      <c r="DQ32" s="1046">
        <v>0</v>
      </c>
      <c r="DR32" s="1047"/>
      <c r="DS32" s="1047"/>
      <c r="DT32" s="1047"/>
      <c r="DU32" s="1048"/>
      <c r="DV32" s="1049"/>
      <c r="DW32" s="1050"/>
      <c r="DX32" s="1050"/>
      <c r="DY32" s="1050"/>
      <c r="DZ32" s="1051"/>
      <c r="EA32" s="248"/>
    </row>
    <row r="33" spans="1:131" s="249" customFormat="1" ht="26.25" customHeight="1" x14ac:dyDescent="0.2">
      <c r="A33" s="268">
        <v>6</v>
      </c>
      <c r="B33" s="1094" t="s">
        <v>415</v>
      </c>
      <c r="C33" s="1095"/>
      <c r="D33" s="1095"/>
      <c r="E33" s="1095"/>
      <c r="F33" s="1095"/>
      <c r="G33" s="1095"/>
      <c r="H33" s="1095"/>
      <c r="I33" s="1095"/>
      <c r="J33" s="1095"/>
      <c r="K33" s="1095"/>
      <c r="L33" s="1095"/>
      <c r="M33" s="1095"/>
      <c r="N33" s="1095"/>
      <c r="O33" s="1095"/>
      <c r="P33" s="1096"/>
      <c r="Q33" s="1100">
        <v>24513</v>
      </c>
      <c r="R33" s="1101"/>
      <c r="S33" s="1101"/>
      <c r="T33" s="1101"/>
      <c r="U33" s="1101"/>
      <c r="V33" s="1101">
        <v>23693</v>
      </c>
      <c r="W33" s="1101"/>
      <c r="X33" s="1101"/>
      <c r="Y33" s="1101"/>
      <c r="Z33" s="1101"/>
      <c r="AA33" s="1101">
        <v>820</v>
      </c>
      <c r="AB33" s="1101"/>
      <c r="AC33" s="1101"/>
      <c r="AD33" s="1101"/>
      <c r="AE33" s="1102"/>
      <c r="AF33" s="1076">
        <v>5216</v>
      </c>
      <c r="AG33" s="1077"/>
      <c r="AH33" s="1077"/>
      <c r="AI33" s="1077"/>
      <c r="AJ33" s="1078"/>
      <c r="AK33" s="1037">
        <v>4459</v>
      </c>
      <c r="AL33" s="1028"/>
      <c r="AM33" s="1028"/>
      <c r="AN33" s="1028"/>
      <c r="AO33" s="1028"/>
      <c r="AP33" s="1028">
        <v>180139</v>
      </c>
      <c r="AQ33" s="1028"/>
      <c r="AR33" s="1028"/>
      <c r="AS33" s="1028"/>
      <c r="AT33" s="1028"/>
      <c r="AU33" s="1028">
        <v>50259</v>
      </c>
      <c r="AV33" s="1028"/>
      <c r="AW33" s="1028"/>
      <c r="AX33" s="1028"/>
      <c r="AY33" s="1028"/>
      <c r="AZ33" s="1099" t="s">
        <v>522</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416</v>
      </c>
      <c r="C34" s="1095"/>
      <c r="D34" s="1095"/>
      <c r="E34" s="1095"/>
      <c r="F34" s="1095"/>
      <c r="G34" s="1095"/>
      <c r="H34" s="1095"/>
      <c r="I34" s="1095"/>
      <c r="J34" s="1095"/>
      <c r="K34" s="1095"/>
      <c r="L34" s="1095"/>
      <c r="M34" s="1095"/>
      <c r="N34" s="1095"/>
      <c r="O34" s="1095"/>
      <c r="P34" s="1096"/>
      <c r="Q34" s="1100">
        <v>364</v>
      </c>
      <c r="R34" s="1101"/>
      <c r="S34" s="1101"/>
      <c r="T34" s="1101"/>
      <c r="U34" s="1101"/>
      <c r="V34" s="1101">
        <v>274</v>
      </c>
      <c r="W34" s="1101"/>
      <c r="X34" s="1101"/>
      <c r="Y34" s="1101"/>
      <c r="Z34" s="1101"/>
      <c r="AA34" s="1101">
        <v>90</v>
      </c>
      <c r="AB34" s="1101"/>
      <c r="AC34" s="1101"/>
      <c r="AD34" s="1101"/>
      <c r="AE34" s="1102"/>
      <c r="AF34" s="1076" t="s">
        <v>619</v>
      </c>
      <c r="AG34" s="1077"/>
      <c r="AH34" s="1077"/>
      <c r="AI34" s="1077"/>
      <c r="AJ34" s="1078"/>
      <c r="AK34" s="1037">
        <v>235</v>
      </c>
      <c r="AL34" s="1028"/>
      <c r="AM34" s="1028"/>
      <c r="AN34" s="1028"/>
      <c r="AO34" s="1028"/>
      <c r="AP34" s="1028">
        <v>0</v>
      </c>
      <c r="AQ34" s="1028"/>
      <c r="AR34" s="1028"/>
      <c r="AS34" s="1028"/>
      <c r="AT34" s="1028"/>
      <c r="AU34" s="1028">
        <v>0</v>
      </c>
      <c r="AV34" s="1028"/>
      <c r="AW34" s="1028"/>
      <c r="AX34" s="1028"/>
      <c r="AY34" s="1028"/>
      <c r="AZ34" s="1099" t="s">
        <v>522</v>
      </c>
      <c r="BA34" s="1099"/>
      <c r="BB34" s="1099"/>
      <c r="BC34" s="1099"/>
      <c r="BD34" s="1099"/>
      <c r="BE34" s="1089" t="s">
        <v>417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418</v>
      </c>
      <c r="C35" s="1095"/>
      <c r="D35" s="1095"/>
      <c r="E35" s="1095"/>
      <c r="F35" s="1095"/>
      <c r="G35" s="1095"/>
      <c r="H35" s="1095"/>
      <c r="I35" s="1095"/>
      <c r="J35" s="1095"/>
      <c r="K35" s="1095"/>
      <c r="L35" s="1095"/>
      <c r="M35" s="1095"/>
      <c r="N35" s="1095"/>
      <c r="O35" s="1095"/>
      <c r="P35" s="1096"/>
      <c r="Q35" s="1100">
        <v>3451</v>
      </c>
      <c r="R35" s="1101"/>
      <c r="S35" s="1101"/>
      <c r="T35" s="1101"/>
      <c r="U35" s="1101"/>
      <c r="V35" s="1101">
        <v>3155</v>
      </c>
      <c r="W35" s="1101"/>
      <c r="X35" s="1101"/>
      <c r="Y35" s="1101"/>
      <c r="Z35" s="1101"/>
      <c r="AA35" s="1101">
        <v>296</v>
      </c>
      <c r="AB35" s="1101"/>
      <c r="AC35" s="1101"/>
      <c r="AD35" s="1101"/>
      <c r="AE35" s="1102"/>
      <c r="AF35" s="1076" t="s">
        <v>419</v>
      </c>
      <c r="AG35" s="1077"/>
      <c r="AH35" s="1077"/>
      <c r="AI35" s="1077"/>
      <c r="AJ35" s="1078"/>
      <c r="AK35" s="1037">
        <v>2296</v>
      </c>
      <c r="AL35" s="1028"/>
      <c r="AM35" s="1028"/>
      <c r="AN35" s="1028"/>
      <c r="AO35" s="1028"/>
      <c r="AP35" s="1028">
        <v>4459</v>
      </c>
      <c r="AQ35" s="1028"/>
      <c r="AR35" s="1028"/>
      <c r="AS35" s="1028"/>
      <c r="AT35" s="1028"/>
      <c r="AU35" s="1028">
        <v>3168</v>
      </c>
      <c r="AV35" s="1028"/>
      <c r="AW35" s="1028"/>
      <c r="AX35" s="1028"/>
      <c r="AY35" s="1028"/>
      <c r="AZ35" s="1099" t="s">
        <v>522</v>
      </c>
      <c r="BA35" s="1099"/>
      <c r="BB35" s="1099"/>
      <c r="BC35" s="1099"/>
      <c r="BD35" s="1099"/>
      <c r="BE35" s="1089" t="s">
        <v>417</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397</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24513</v>
      </c>
      <c r="AG63" s="1016"/>
      <c r="AH63" s="1016"/>
      <c r="AI63" s="1016"/>
      <c r="AJ63" s="1087"/>
      <c r="AK63" s="1088"/>
      <c r="AL63" s="1020"/>
      <c r="AM63" s="1020"/>
      <c r="AN63" s="1020"/>
      <c r="AO63" s="1020"/>
      <c r="AP63" s="1016">
        <v>260786</v>
      </c>
      <c r="AQ63" s="1016"/>
      <c r="AR63" s="1016"/>
      <c r="AS63" s="1016"/>
      <c r="AT63" s="1016"/>
      <c r="AU63" s="1016">
        <v>73023</v>
      </c>
      <c r="AV63" s="1016"/>
      <c r="AW63" s="1016"/>
      <c r="AX63" s="1016"/>
      <c r="AY63" s="1016"/>
      <c r="AZ63" s="1082"/>
      <c r="BA63" s="1082"/>
      <c r="BB63" s="1082"/>
      <c r="BC63" s="1082"/>
      <c r="BD63" s="1082"/>
      <c r="BE63" s="1017"/>
      <c r="BF63" s="1017"/>
      <c r="BG63" s="1017"/>
      <c r="BH63" s="1017"/>
      <c r="BI63" s="1018"/>
      <c r="BJ63" s="1083" t="s">
        <v>419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423</v>
      </c>
      <c r="B66" s="1053"/>
      <c r="C66" s="1053"/>
      <c r="D66" s="1053"/>
      <c r="E66" s="1053"/>
      <c r="F66" s="1053"/>
      <c r="G66" s="1053"/>
      <c r="H66" s="1053"/>
      <c r="I66" s="1053"/>
      <c r="J66" s="1053"/>
      <c r="K66" s="1053"/>
      <c r="L66" s="1053"/>
      <c r="M66" s="1053"/>
      <c r="N66" s="1053"/>
      <c r="O66" s="1053"/>
      <c r="P66" s="1054"/>
      <c r="Q66" s="1058" t="s">
        <v>424</v>
      </c>
      <c r="R66" s="1059"/>
      <c r="S66" s="1059"/>
      <c r="T66" s="1059"/>
      <c r="U66" s="1060"/>
      <c r="V66" s="1058" t="s">
        <v>425</v>
      </c>
      <c r="W66" s="1059"/>
      <c r="X66" s="1059"/>
      <c r="Y66" s="1059"/>
      <c r="Z66" s="1060"/>
      <c r="AA66" s="1058" t="s">
        <v>426</v>
      </c>
      <c r="AB66" s="1059"/>
      <c r="AC66" s="1059"/>
      <c r="AD66" s="1059"/>
      <c r="AE66" s="1060"/>
      <c r="AF66" s="1064" t="s">
        <v>427</v>
      </c>
      <c r="AG66" s="1065"/>
      <c r="AH66" s="1065"/>
      <c r="AI66" s="1065"/>
      <c r="AJ66" s="1066"/>
      <c r="AK66" s="1058" t="s">
        <v>428</v>
      </c>
      <c r="AL66" s="1053"/>
      <c r="AM66" s="1053"/>
      <c r="AN66" s="1053"/>
      <c r="AO66" s="1054"/>
      <c r="AP66" s="1058" t="s">
        <v>429</v>
      </c>
      <c r="AQ66" s="1059"/>
      <c r="AR66" s="1059"/>
      <c r="AS66" s="1059"/>
      <c r="AT66" s="1060"/>
      <c r="AU66" s="1058" t="s">
        <v>430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614</v>
      </c>
      <c r="C68" s="1043"/>
      <c r="D68" s="1043"/>
      <c r="E68" s="1043"/>
      <c r="F68" s="1043"/>
      <c r="G68" s="1043"/>
      <c r="H68" s="1043"/>
      <c r="I68" s="1043"/>
      <c r="J68" s="1043"/>
      <c r="K68" s="1043"/>
      <c r="L68" s="1043"/>
      <c r="M68" s="1043"/>
      <c r="N68" s="1043"/>
      <c r="O68" s="1043"/>
      <c r="P68" s="1044"/>
      <c r="Q68" s="1045">
        <v>313</v>
      </c>
      <c r="R68" s="1039"/>
      <c r="S68" s="1039"/>
      <c r="T68" s="1039"/>
      <c r="U68" s="1039"/>
      <c r="V68" s="1039">
        <v>295</v>
      </c>
      <c r="W68" s="1039"/>
      <c r="X68" s="1039"/>
      <c r="Y68" s="1039"/>
      <c r="Z68" s="1039"/>
      <c r="AA68" s="1039">
        <v>18</v>
      </c>
      <c r="AB68" s="1039"/>
      <c r="AC68" s="1039"/>
      <c r="AD68" s="1039"/>
      <c r="AE68" s="1039"/>
      <c r="AF68" s="1039">
        <v>18</v>
      </c>
      <c r="AG68" s="1039"/>
      <c r="AH68" s="1039"/>
      <c r="AI68" s="1039"/>
      <c r="AJ68" s="1039"/>
      <c r="AK68" s="1039">
        <v>0</v>
      </c>
      <c r="AL68" s="1039"/>
      <c r="AM68" s="1039"/>
      <c r="AN68" s="1039"/>
      <c r="AO68" s="1039"/>
      <c r="AP68" s="1039">
        <v>0</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615</v>
      </c>
      <c r="C69" s="1032"/>
      <c r="D69" s="1032"/>
      <c r="E69" s="1032"/>
      <c r="F69" s="1032"/>
      <c r="G69" s="1032"/>
      <c r="H69" s="1032"/>
      <c r="I69" s="1032"/>
      <c r="J69" s="1032"/>
      <c r="K69" s="1032"/>
      <c r="L69" s="1032"/>
      <c r="M69" s="1032"/>
      <c r="N69" s="1032"/>
      <c r="O69" s="1032"/>
      <c r="P69" s="1033"/>
      <c r="Q69" s="1034">
        <v>36914</v>
      </c>
      <c r="R69" s="1028"/>
      <c r="S69" s="1028"/>
      <c r="T69" s="1028"/>
      <c r="U69" s="1028"/>
      <c r="V69" s="1028">
        <v>35914</v>
      </c>
      <c r="W69" s="1028"/>
      <c r="X69" s="1028"/>
      <c r="Y69" s="1028"/>
      <c r="Z69" s="1028"/>
      <c r="AA69" s="1028">
        <v>1000</v>
      </c>
      <c r="AB69" s="1028"/>
      <c r="AC69" s="1028"/>
      <c r="AD69" s="1028"/>
      <c r="AE69" s="1028"/>
      <c r="AF69" s="1028">
        <v>5160</v>
      </c>
      <c r="AG69" s="1028"/>
      <c r="AH69" s="1028"/>
      <c r="AI69" s="1028"/>
      <c r="AJ69" s="1028"/>
      <c r="AK69" s="1028">
        <v>0</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616</v>
      </c>
      <c r="C70" s="1032"/>
      <c r="D70" s="1032"/>
      <c r="E70" s="1032"/>
      <c r="F70" s="1032"/>
      <c r="G70" s="1032"/>
      <c r="H70" s="1032"/>
      <c r="I70" s="1032"/>
      <c r="J70" s="1032"/>
      <c r="K70" s="1032"/>
      <c r="L70" s="1032"/>
      <c r="M70" s="1032"/>
      <c r="N70" s="1032"/>
      <c r="O70" s="1032"/>
      <c r="P70" s="1033"/>
      <c r="Q70" s="1034">
        <v>71493</v>
      </c>
      <c r="R70" s="1028"/>
      <c r="S70" s="1028"/>
      <c r="T70" s="1028"/>
      <c r="U70" s="1028"/>
      <c r="V70" s="1028">
        <v>69698</v>
      </c>
      <c r="W70" s="1028"/>
      <c r="X70" s="1028"/>
      <c r="Y70" s="1028"/>
      <c r="Z70" s="1028"/>
      <c r="AA70" s="1028">
        <v>1795</v>
      </c>
      <c r="AB70" s="1028"/>
      <c r="AC70" s="1028"/>
      <c r="AD70" s="1028"/>
      <c r="AE70" s="1028"/>
      <c r="AF70" s="1028">
        <v>1173</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617</v>
      </c>
      <c r="C71" s="1032"/>
      <c r="D71" s="1032"/>
      <c r="E71" s="1032"/>
      <c r="F71" s="1032"/>
      <c r="G71" s="1032"/>
      <c r="H71" s="1032"/>
      <c r="I71" s="1032"/>
      <c r="J71" s="1032"/>
      <c r="K71" s="1032"/>
      <c r="L71" s="1032"/>
      <c r="M71" s="1032"/>
      <c r="N71" s="1032"/>
      <c r="O71" s="1032"/>
      <c r="P71" s="1033"/>
      <c r="Q71" s="1034">
        <v>1663</v>
      </c>
      <c r="R71" s="1028"/>
      <c r="S71" s="1028"/>
      <c r="T71" s="1028"/>
      <c r="U71" s="1028"/>
      <c r="V71" s="1028">
        <v>1628</v>
      </c>
      <c r="W71" s="1028"/>
      <c r="X71" s="1028"/>
      <c r="Y71" s="1028"/>
      <c r="Z71" s="1028"/>
      <c r="AA71" s="1028">
        <v>35</v>
      </c>
      <c r="AB71" s="1028"/>
      <c r="AC71" s="1028"/>
      <c r="AD71" s="1028"/>
      <c r="AE71" s="1028"/>
      <c r="AF71" s="1028">
        <v>35</v>
      </c>
      <c r="AG71" s="1028"/>
      <c r="AH71" s="1028"/>
      <c r="AI71" s="1028"/>
      <c r="AJ71" s="1028"/>
      <c r="AK71" s="1028">
        <v>0</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618</v>
      </c>
      <c r="C72" s="1032"/>
      <c r="D72" s="1032"/>
      <c r="E72" s="1032"/>
      <c r="F72" s="1032"/>
      <c r="G72" s="1032"/>
      <c r="H72" s="1032"/>
      <c r="I72" s="1032"/>
      <c r="J72" s="1032"/>
      <c r="K72" s="1032"/>
      <c r="L72" s="1032"/>
      <c r="M72" s="1032"/>
      <c r="N72" s="1032"/>
      <c r="O72" s="1032"/>
      <c r="P72" s="1033"/>
      <c r="Q72" s="1034">
        <v>778014</v>
      </c>
      <c r="R72" s="1028"/>
      <c r="S72" s="1028"/>
      <c r="T72" s="1028"/>
      <c r="U72" s="1028"/>
      <c r="V72" s="1028">
        <v>737977</v>
      </c>
      <c r="W72" s="1028"/>
      <c r="X72" s="1028"/>
      <c r="Y72" s="1028"/>
      <c r="Z72" s="1028"/>
      <c r="AA72" s="1028">
        <v>40037</v>
      </c>
      <c r="AB72" s="1028"/>
      <c r="AC72" s="1028"/>
      <c r="AD72" s="1028"/>
      <c r="AE72" s="1028"/>
      <c r="AF72" s="1028">
        <v>40037</v>
      </c>
      <c r="AG72" s="1028"/>
      <c r="AH72" s="1028"/>
      <c r="AI72" s="1028"/>
      <c r="AJ72" s="1028"/>
      <c r="AK72" s="1028">
        <v>1283</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397</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46423</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10220</v>
      </c>
      <c r="CS102" s="1008"/>
      <c r="CT102" s="1008"/>
      <c r="CU102" s="1008"/>
      <c r="CV102" s="1009"/>
      <c r="CW102" s="1007">
        <v>4938.1660780000002</v>
      </c>
      <c r="CX102" s="1008"/>
      <c r="CY102" s="1008"/>
      <c r="CZ102" s="1008"/>
      <c r="DA102" s="1009"/>
      <c r="DB102" s="1007">
        <v>2527</v>
      </c>
      <c r="DC102" s="1008"/>
      <c r="DD102" s="1008"/>
      <c r="DE102" s="1008"/>
      <c r="DF102" s="1009"/>
      <c r="DG102" s="1007">
        <v>0</v>
      </c>
      <c r="DH102" s="1008"/>
      <c r="DI102" s="1008"/>
      <c r="DJ102" s="1008"/>
      <c r="DK102" s="1009"/>
      <c r="DL102" s="1007">
        <v>160</v>
      </c>
      <c r="DM102" s="1008"/>
      <c r="DN102" s="1008"/>
      <c r="DO102" s="1008"/>
      <c r="DP102" s="1009"/>
      <c r="DQ102" s="1007">
        <v>407</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304</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304</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304</v>
      </c>
      <c r="DR109" s="951"/>
      <c r="DS109" s="951"/>
      <c r="DT109" s="951"/>
      <c r="DU109" s="952"/>
      <c r="DV109" s="953" t="s">
        <v>442</v>
      </c>
      <c r="DW109" s="951"/>
      <c r="DX109" s="951"/>
      <c r="DY109" s="951"/>
      <c r="DZ109" s="982"/>
    </row>
    <row r="110" spans="1:131" s="248" customFormat="1" ht="26.25" customHeight="1" x14ac:dyDescent="0.2">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47553865</v>
      </c>
      <c r="AB110" s="944"/>
      <c r="AC110" s="944"/>
      <c r="AD110" s="944"/>
      <c r="AE110" s="945"/>
      <c r="AF110" s="946">
        <v>49396509</v>
      </c>
      <c r="AG110" s="944"/>
      <c r="AH110" s="944"/>
      <c r="AI110" s="944"/>
      <c r="AJ110" s="945"/>
      <c r="AK110" s="946">
        <v>51259605</v>
      </c>
      <c r="AL110" s="944"/>
      <c r="AM110" s="944"/>
      <c r="AN110" s="944"/>
      <c r="AO110" s="945"/>
      <c r="AP110" s="947">
        <v>18.2</v>
      </c>
      <c r="AQ110" s="948"/>
      <c r="AR110" s="948"/>
      <c r="AS110" s="948"/>
      <c r="AT110" s="949"/>
      <c r="AU110" s="983" t="s">
        <v>72</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471864368</v>
      </c>
      <c r="BR110" s="891"/>
      <c r="BS110" s="891"/>
      <c r="BT110" s="891"/>
      <c r="BU110" s="891"/>
      <c r="BV110" s="891">
        <v>471043211</v>
      </c>
      <c r="BW110" s="891"/>
      <c r="BX110" s="891"/>
      <c r="BY110" s="891"/>
      <c r="BZ110" s="891"/>
      <c r="CA110" s="891">
        <v>466541651</v>
      </c>
      <c r="CB110" s="891"/>
      <c r="CC110" s="891"/>
      <c r="CD110" s="891"/>
      <c r="CE110" s="891"/>
      <c r="CF110" s="915">
        <v>165.5</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5111613</v>
      </c>
      <c r="DH110" s="891"/>
      <c r="DI110" s="891"/>
      <c r="DJ110" s="891"/>
      <c r="DK110" s="891"/>
      <c r="DL110" s="891">
        <v>4599043</v>
      </c>
      <c r="DM110" s="891"/>
      <c r="DN110" s="891"/>
      <c r="DO110" s="891"/>
      <c r="DP110" s="891"/>
      <c r="DQ110" s="891">
        <v>4077900</v>
      </c>
      <c r="DR110" s="891"/>
      <c r="DS110" s="891"/>
      <c r="DT110" s="891"/>
      <c r="DU110" s="891"/>
      <c r="DV110" s="892">
        <v>1.4</v>
      </c>
      <c r="DW110" s="892"/>
      <c r="DX110" s="892"/>
      <c r="DY110" s="892"/>
      <c r="DZ110" s="893"/>
    </row>
    <row r="111" spans="1:131" s="248" customFormat="1" ht="26.25" customHeight="1" x14ac:dyDescent="0.2">
      <c r="A111" s="820" t="s">
        <v>448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449</v>
      </c>
      <c r="AB111" s="972"/>
      <c r="AC111" s="972"/>
      <c r="AD111" s="972"/>
      <c r="AE111" s="973"/>
      <c r="AF111" s="974" t="s">
        <v>127</v>
      </c>
      <c r="AG111" s="972"/>
      <c r="AH111" s="972"/>
      <c r="AI111" s="972"/>
      <c r="AJ111" s="973"/>
      <c r="AK111" s="974" t="s">
        <v>419</v>
      </c>
      <c r="AL111" s="972"/>
      <c r="AM111" s="972"/>
      <c r="AN111" s="972"/>
      <c r="AO111" s="973"/>
      <c r="AP111" s="975" t="s">
        <v>449</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v>5111613</v>
      </c>
      <c r="BR111" s="863"/>
      <c r="BS111" s="863"/>
      <c r="BT111" s="863"/>
      <c r="BU111" s="863"/>
      <c r="BV111" s="863">
        <v>4599043</v>
      </c>
      <c r="BW111" s="863"/>
      <c r="BX111" s="863"/>
      <c r="BY111" s="863"/>
      <c r="BZ111" s="863"/>
      <c r="CA111" s="863">
        <v>4077900</v>
      </c>
      <c r="CB111" s="863"/>
      <c r="CC111" s="863"/>
      <c r="CD111" s="863"/>
      <c r="CE111" s="863"/>
      <c r="CF111" s="924">
        <v>1.4</v>
      </c>
      <c r="CG111" s="925"/>
      <c r="CH111" s="925"/>
      <c r="CI111" s="925"/>
      <c r="CJ111" s="925"/>
      <c r="CK111" s="980"/>
      <c r="CL111" s="867"/>
      <c r="CM111" s="870" t="s">
        <v>451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419</v>
      </c>
      <c r="DH111" s="863"/>
      <c r="DI111" s="863"/>
      <c r="DJ111" s="863"/>
      <c r="DK111" s="863"/>
      <c r="DL111" s="863" t="s">
        <v>419</v>
      </c>
      <c r="DM111" s="863"/>
      <c r="DN111" s="863"/>
      <c r="DO111" s="863"/>
      <c r="DP111" s="863"/>
      <c r="DQ111" s="863" t="s">
        <v>419</v>
      </c>
      <c r="DR111" s="863"/>
      <c r="DS111" s="863"/>
      <c r="DT111" s="863"/>
      <c r="DU111" s="863"/>
      <c r="DV111" s="840" t="s">
        <v>449</v>
      </c>
      <c r="DW111" s="840"/>
      <c r="DX111" s="840"/>
      <c r="DY111" s="840"/>
      <c r="DZ111" s="841"/>
    </row>
    <row r="112" spans="1:131" s="248" customFormat="1" ht="26.25" customHeight="1" x14ac:dyDescent="0.2">
      <c r="A112" s="965" t="s">
        <v>452</v>
      </c>
      <c r="B112" s="966"/>
      <c r="C112" s="796" t="s">
        <v>453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3333333</v>
      </c>
      <c r="AB112" s="826"/>
      <c r="AC112" s="826"/>
      <c r="AD112" s="826"/>
      <c r="AE112" s="827"/>
      <c r="AF112" s="828">
        <v>3333333</v>
      </c>
      <c r="AG112" s="826"/>
      <c r="AH112" s="826"/>
      <c r="AI112" s="826"/>
      <c r="AJ112" s="827"/>
      <c r="AK112" s="828">
        <v>3333333</v>
      </c>
      <c r="AL112" s="826"/>
      <c r="AM112" s="826"/>
      <c r="AN112" s="826"/>
      <c r="AO112" s="827"/>
      <c r="AP112" s="873">
        <v>1.2</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60801119</v>
      </c>
      <c r="BR112" s="863"/>
      <c r="BS112" s="863"/>
      <c r="BT112" s="863"/>
      <c r="BU112" s="863"/>
      <c r="BV112" s="863">
        <v>75693441</v>
      </c>
      <c r="BW112" s="863"/>
      <c r="BX112" s="863"/>
      <c r="BY112" s="863"/>
      <c r="BZ112" s="863"/>
      <c r="CA112" s="863">
        <v>73022749</v>
      </c>
      <c r="CB112" s="863"/>
      <c r="CC112" s="863"/>
      <c r="CD112" s="863"/>
      <c r="CE112" s="863"/>
      <c r="CF112" s="924">
        <v>25.9</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449</v>
      </c>
      <c r="DH112" s="863"/>
      <c r="DI112" s="863"/>
      <c r="DJ112" s="863"/>
      <c r="DK112" s="863"/>
      <c r="DL112" s="863" t="s">
        <v>456</v>
      </c>
      <c r="DM112" s="863"/>
      <c r="DN112" s="863"/>
      <c r="DO112" s="863"/>
      <c r="DP112" s="863"/>
      <c r="DQ112" s="863" t="s">
        <v>419</v>
      </c>
      <c r="DR112" s="863"/>
      <c r="DS112" s="863"/>
      <c r="DT112" s="863"/>
      <c r="DU112" s="863"/>
      <c r="DV112" s="840" t="s">
        <v>456</v>
      </c>
      <c r="DW112" s="840"/>
      <c r="DX112" s="840"/>
      <c r="DY112" s="840"/>
      <c r="DZ112" s="841"/>
    </row>
    <row r="113" spans="1:130" s="248" customFormat="1" ht="26.25" customHeight="1" x14ac:dyDescent="0.2">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5032592</v>
      </c>
      <c r="AB113" s="972"/>
      <c r="AC113" s="972"/>
      <c r="AD113" s="972"/>
      <c r="AE113" s="973"/>
      <c r="AF113" s="974">
        <v>4435254</v>
      </c>
      <c r="AG113" s="972"/>
      <c r="AH113" s="972"/>
      <c r="AI113" s="972"/>
      <c r="AJ113" s="973"/>
      <c r="AK113" s="974">
        <v>5143458</v>
      </c>
      <c r="AL113" s="972"/>
      <c r="AM113" s="972"/>
      <c r="AN113" s="972"/>
      <c r="AO113" s="973"/>
      <c r="AP113" s="975">
        <v>1.8</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t="s">
        <v>449</v>
      </c>
      <c r="BR113" s="863"/>
      <c r="BS113" s="863"/>
      <c r="BT113" s="863"/>
      <c r="BU113" s="863"/>
      <c r="BV113" s="863" t="s">
        <v>419</v>
      </c>
      <c r="BW113" s="863"/>
      <c r="BX113" s="863"/>
      <c r="BY113" s="863"/>
      <c r="BZ113" s="863"/>
      <c r="CA113" s="863" t="s">
        <v>419</v>
      </c>
      <c r="CB113" s="863"/>
      <c r="CC113" s="863"/>
      <c r="CD113" s="863"/>
      <c r="CE113" s="863"/>
      <c r="CF113" s="924" t="s">
        <v>419</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449</v>
      </c>
      <c r="DH113" s="826"/>
      <c r="DI113" s="826"/>
      <c r="DJ113" s="826"/>
      <c r="DK113" s="827"/>
      <c r="DL113" s="828" t="s">
        <v>449</v>
      </c>
      <c r="DM113" s="826"/>
      <c r="DN113" s="826"/>
      <c r="DO113" s="826"/>
      <c r="DP113" s="827"/>
      <c r="DQ113" s="828" t="s">
        <v>127</v>
      </c>
      <c r="DR113" s="826"/>
      <c r="DS113" s="826"/>
      <c r="DT113" s="826"/>
      <c r="DU113" s="827"/>
      <c r="DV113" s="873" t="s">
        <v>419</v>
      </c>
      <c r="DW113" s="874"/>
      <c r="DX113" s="874"/>
      <c r="DY113" s="874"/>
      <c r="DZ113" s="875"/>
    </row>
    <row r="114" spans="1:130" s="248" customFormat="1" ht="26.25" customHeight="1" x14ac:dyDescent="0.2">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419</v>
      </c>
      <c r="AB114" s="826"/>
      <c r="AC114" s="826"/>
      <c r="AD114" s="826"/>
      <c r="AE114" s="827"/>
      <c r="AF114" s="828" t="s">
        <v>419</v>
      </c>
      <c r="AG114" s="826"/>
      <c r="AH114" s="826"/>
      <c r="AI114" s="826"/>
      <c r="AJ114" s="827"/>
      <c r="AK114" s="828" t="s">
        <v>449</v>
      </c>
      <c r="AL114" s="826"/>
      <c r="AM114" s="826"/>
      <c r="AN114" s="826"/>
      <c r="AO114" s="827"/>
      <c r="AP114" s="873" t="s">
        <v>419</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74885029</v>
      </c>
      <c r="BR114" s="863"/>
      <c r="BS114" s="863"/>
      <c r="BT114" s="863"/>
      <c r="BU114" s="863"/>
      <c r="BV114" s="863">
        <v>74154157</v>
      </c>
      <c r="BW114" s="863"/>
      <c r="BX114" s="863"/>
      <c r="BY114" s="863"/>
      <c r="BZ114" s="863"/>
      <c r="CA114" s="863">
        <v>75223746</v>
      </c>
      <c r="CB114" s="863"/>
      <c r="CC114" s="863"/>
      <c r="CD114" s="863"/>
      <c r="CE114" s="863"/>
      <c r="CF114" s="924">
        <v>26.7</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419</v>
      </c>
      <c r="DH114" s="826"/>
      <c r="DI114" s="826"/>
      <c r="DJ114" s="826"/>
      <c r="DK114" s="827"/>
      <c r="DL114" s="828" t="s">
        <v>419</v>
      </c>
      <c r="DM114" s="826"/>
      <c r="DN114" s="826"/>
      <c r="DO114" s="826"/>
      <c r="DP114" s="827"/>
      <c r="DQ114" s="828" t="s">
        <v>419</v>
      </c>
      <c r="DR114" s="826"/>
      <c r="DS114" s="826"/>
      <c r="DT114" s="826"/>
      <c r="DU114" s="827"/>
      <c r="DV114" s="873" t="s">
        <v>449</v>
      </c>
      <c r="DW114" s="874"/>
      <c r="DX114" s="874"/>
      <c r="DY114" s="874"/>
      <c r="DZ114" s="875"/>
    </row>
    <row r="115" spans="1:130" s="248" customFormat="1" ht="26.25" customHeight="1" x14ac:dyDescent="0.2">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366323</v>
      </c>
      <c r="AB115" s="972"/>
      <c r="AC115" s="972"/>
      <c r="AD115" s="972"/>
      <c r="AE115" s="973"/>
      <c r="AF115" s="974">
        <v>581436</v>
      </c>
      <c r="AG115" s="972"/>
      <c r="AH115" s="972"/>
      <c r="AI115" s="972"/>
      <c r="AJ115" s="973"/>
      <c r="AK115" s="974">
        <v>577204</v>
      </c>
      <c r="AL115" s="972"/>
      <c r="AM115" s="972"/>
      <c r="AN115" s="972"/>
      <c r="AO115" s="973"/>
      <c r="AP115" s="975">
        <v>0.2</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530208</v>
      </c>
      <c r="BR115" s="863"/>
      <c r="BS115" s="863"/>
      <c r="BT115" s="863"/>
      <c r="BU115" s="863"/>
      <c r="BV115" s="863">
        <v>435384</v>
      </c>
      <c r="BW115" s="863"/>
      <c r="BX115" s="863"/>
      <c r="BY115" s="863"/>
      <c r="BZ115" s="863"/>
      <c r="CA115" s="863">
        <v>406884</v>
      </c>
      <c r="CB115" s="863"/>
      <c r="CC115" s="863"/>
      <c r="CD115" s="863"/>
      <c r="CE115" s="863"/>
      <c r="CF115" s="924">
        <v>0.1</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449</v>
      </c>
      <c r="DH115" s="826"/>
      <c r="DI115" s="826"/>
      <c r="DJ115" s="826"/>
      <c r="DK115" s="827"/>
      <c r="DL115" s="828" t="s">
        <v>419</v>
      </c>
      <c r="DM115" s="826"/>
      <c r="DN115" s="826"/>
      <c r="DO115" s="826"/>
      <c r="DP115" s="827"/>
      <c r="DQ115" s="828" t="s">
        <v>449</v>
      </c>
      <c r="DR115" s="826"/>
      <c r="DS115" s="826"/>
      <c r="DT115" s="826"/>
      <c r="DU115" s="827"/>
      <c r="DV115" s="873" t="s">
        <v>456</v>
      </c>
      <c r="DW115" s="874"/>
      <c r="DX115" s="874"/>
      <c r="DY115" s="874"/>
      <c r="DZ115" s="875"/>
    </row>
    <row r="116" spans="1:130" s="248" customFormat="1" ht="26.25" customHeight="1" x14ac:dyDescent="0.2">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419</v>
      </c>
      <c r="AB116" s="826"/>
      <c r="AC116" s="826"/>
      <c r="AD116" s="826"/>
      <c r="AE116" s="827"/>
      <c r="AF116" s="828" t="s">
        <v>419</v>
      </c>
      <c r="AG116" s="826"/>
      <c r="AH116" s="826"/>
      <c r="AI116" s="826"/>
      <c r="AJ116" s="827"/>
      <c r="AK116" s="828" t="s">
        <v>419</v>
      </c>
      <c r="AL116" s="826"/>
      <c r="AM116" s="826"/>
      <c r="AN116" s="826"/>
      <c r="AO116" s="827"/>
      <c r="AP116" s="873" t="s">
        <v>449</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419</v>
      </c>
      <c r="BR116" s="863"/>
      <c r="BS116" s="863"/>
      <c r="BT116" s="863"/>
      <c r="BU116" s="863"/>
      <c r="BV116" s="863" t="s">
        <v>449</v>
      </c>
      <c r="BW116" s="863"/>
      <c r="BX116" s="863"/>
      <c r="BY116" s="863"/>
      <c r="BZ116" s="863"/>
      <c r="CA116" s="863" t="s">
        <v>449</v>
      </c>
      <c r="CB116" s="863"/>
      <c r="CC116" s="863"/>
      <c r="CD116" s="863"/>
      <c r="CE116" s="863"/>
      <c r="CF116" s="924" t="s">
        <v>419</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419</v>
      </c>
      <c r="DH116" s="826"/>
      <c r="DI116" s="826"/>
      <c r="DJ116" s="826"/>
      <c r="DK116" s="827"/>
      <c r="DL116" s="828" t="s">
        <v>449</v>
      </c>
      <c r="DM116" s="826"/>
      <c r="DN116" s="826"/>
      <c r="DO116" s="826"/>
      <c r="DP116" s="827"/>
      <c r="DQ116" s="828" t="s">
        <v>419</v>
      </c>
      <c r="DR116" s="826"/>
      <c r="DS116" s="826"/>
      <c r="DT116" s="826"/>
      <c r="DU116" s="827"/>
      <c r="DV116" s="873" t="s">
        <v>419</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56286113</v>
      </c>
      <c r="AB117" s="958"/>
      <c r="AC117" s="958"/>
      <c r="AD117" s="958"/>
      <c r="AE117" s="959"/>
      <c r="AF117" s="960">
        <v>57746532</v>
      </c>
      <c r="AG117" s="958"/>
      <c r="AH117" s="958"/>
      <c r="AI117" s="958"/>
      <c r="AJ117" s="959"/>
      <c r="AK117" s="960">
        <v>60313600</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419</v>
      </c>
      <c r="BR117" s="863"/>
      <c r="BS117" s="863"/>
      <c r="BT117" s="863"/>
      <c r="BU117" s="863"/>
      <c r="BV117" s="863" t="s">
        <v>127</v>
      </c>
      <c r="BW117" s="863"/>
      <c r="BX117" s="863"/>
      <c r="BY117" s="863"/>
      <c r="BZ117" s="863"/>
      <c r="CA117" s="863" t="s">
        <v>419</v>
      </c>
      <c r="CB117" s="863"/>
      <c r="CC117" s="863"/>
      <c r="CD117" s="863"/>
      <c r="CE117" s="863"/>
      <c r="CF117" s="924" t="s">
        <v>419</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419</v>
      </c>
      <c r="DH117" s="826"/>
      <c r="DI117" s="826"/>
      <c r="DJ117" s="826"/>
      <c r="DK117" s="827"/>
      <c r="DL117" s="828" t="s">
        <v>419</v>
      </c>
      <c r="DM117" s="826"/>
      <c r="DN117" s="826"/>
      <c r="DO117" s="826"/>
      <c r="DP117" s="827"/>
      <c r="DQ117" s="828" t="s">
        <v>419</v>
      </c>
      <c r="DR117" s="826"/>
      <c r="DS117" s="826"/>
      <c r="DT117" s="826"/>
      <c r="DU117" s="827"/>
      <c r="DV117" s="873" t="s">
        <v>419</v>
      </c>
      <c r="DW117" s="874"/>
      <c r="DX117" s="874"/>
      <c r="DY117" s="874"/>
      <c r="DZ117" s="875"/>
    </row>
    <row r="118" spans="1:130" s="248" customFormat="1" ht="26.25" customHeight="1" x14ac:dyDescent="0.2">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304</v>
      </c>
      <c r="AL118" s="951"/>
      <c r="AM118" s="951"/>
      <c r="AN118" s="951"/>
      <c r="AO118" s="952"/>
      <c r="AP118" s="954" t="s">
        <v>442</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419</v>
      </c>
      <c r="BW118" s="894"/>
      <c r="BX118" s="894"/>
      <c r="BY118" s="894"/>
      <c r="BZ118" s="894"/>
      <c r="CA118" s="894" t="s">
        <v>419</v>
      </c>
      <c r="CB118" s="894"/>
      <c r="CC118" s="894"/>
      <c r="CD118" s="894"/>
      <c r="CE118" s="894"/>
      <c r="CF118" s="924" t="s">
        <v>419</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456</v>
      </c>
      <c r="DH118" s="826"/>
      <c r="DI118" s="826"/>
      <c r="DJ118" s="826"/>
      <c r="DK118" s="827"/>
      <c r="DL118" s="828" t="s">
        <v>419</v>
      </c>
      <c r="DM118" s="826"/>
      <c r="DN118" s="826"/>
      <c r="DO118" s="826"/>
      <c r="DP118" s="827"/>
      <c r="DQ118" s="828" t="s">
        <v>456</v>
      </c>
      <c r="DR118" s="826"/>
      <c r="DS118" s="826"/>
      <c r="DT118" s="826"/>
      <c r="DU118" s="827"/>
      <c r="DV118" s="873" t="s">
        <v>419</v>
      </c>
      <c r="DW118" s="874"/>
      <c r="DX118" s="874"/>
      <c r="DY118" s="874"/>
      <c r="DZ118" s="875"/>
    </row>
    <row r="119" spans="1:130" s="248" customFormat="1" ht="26.25" customHeight="1" x14ac:dyDescent="0.2">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338952</v>
      </c>
      <c r="AB119" s="944"/>
      <c r="AC119" s="944"/>
      <c r="AD119" s="944"/>
      <c r="AE119" s="945"/>
      <c r="AF119" s="946">
        <v>561393</v>
      </c>
      <c r="AG119" s="944"/>
      <c r="AH119" s="944"/>
      <c r="AI119" s="944"/>
      <c r="AJ119" s="945"/>
      <c r="AK119" s="946">
        <v>558355</v>
      </c>
      <c r="AL119" s="944"/>
      <c r="AM119" s="944"/>
      <c r="AN119" s="944"/>
      <c r="AO119" s="945"/>
      <c r="AP119" s="947">
        <v>0.2</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474</v>
      </c>
      <c r="BP119" s="927"/>
      <c r="BQ119" s="931">
        <v>613192337</v>
      </c>
      <c r="BR119" s="894"/>
      <c r="BS119" s="894"/>
      <c r="BT119" s="894"/>
      <c r="BU119" s="894"/>
      <c r="BV119" s="894">
        <v>625925236</v>
      </c>
      <c r="BW119" s="894"/>
      <c r="BX119" s="894"/>
      <c r="BY119" s="894"/>
      <c r="BZ119" s="894"/>
      <c r="CA119" s="894">
        <v>619272930</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419</v>
      </c>
      <c r="DH119" s="809"/>
      <c r="DI119" s="809"/>
      <c r="DJ119" s="809"/>
      <c r="DK119" s="810"/>
      <c r="DL119" s="811" t="s">
        <v>419</v>
      </c>
      <c r="DM119" s="809"/>
      <c r="DN119" s="809"/>
      <c r="DO119" s="809"/>
      <c r="DP119" s="810"/>
      <c r="DQ119" s="811" t="s">
        <v>419</v>
      </c>
      <c r="DR119" s="809"/>
      <c r="DS119" s="809"/>
      <c r="DT119" s="809"/>
      <c r="DU119" s="810"/>
      <c r="DV119" s="897" t="s">
        <v>419</v>
      </c>
      <c r="DW119" s="898"/>
      <c r="DX119" s="898"/>
      <c r="DY119" s="898"/>
      <c r="DZ119" s="899"/>
    </row>
    <row r="120" spans="1:130" s="248" customFormat="1" ht="26.25" customHeight="1" x14ac:dyDescent="0.2">
      <c r="A120" s="866"/>
      <c r="B120" s="867"/>
      <c r="C120" s="870" t="s">
        <v>451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419</v>
      </c>
      <c r="AB120" s="826"/>
      <c r="AC120" s="826"/>
      <c r="AD120" s="826"/>
      <c r="AE120" s="827"/>
      <c r="AF120" s="828" t="s">
        <v>419</v>
      </c>
      <c r="AG120" s="826"/>
      <c r="AH120" s="826"/>
      <c r="AI120" s="826"/>
      <c r="AJ120" s="827"/>
      <c r="AK120" s="828" t="s">
        <v>419</v>
      </c>
      <c r="AL120" s="826"/>
      <c r="AM120" s="826"/>
      <c r="AN120" s="826"/>
      <c r="AO120" s="827"/>
      <c r="AP120" s="873" t="s">
        <v>419</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67554934</v>
      </c>
      <c r="BR120" s="891"/>
      <c r="BS120" s="891"/>
      <c r="BT120" s="891"/>
      <c r="BU120" s="891"/>
      <c r="BV120" s="891">
        <v>61314967</v>
      </c>
      <c r="BW120" s="891"/>
      <c r="BX120" s="891"/>
      <c r="BY120" s="891"/>
      <c r="BZ120" s="891"/>
      <c r="CA120" s="891">
        <v>59776161</v>
      </c>
      <c r="CB120" s="891"/>
      <c r="CC120" s="891"/>
      <c r="CD120" s="891"/>
      <c r="CE120" s="891"/>
      <c r="CF120" s="915">
        <v>21.2</v>
      </c>
      <c r="CG120" s="916"/>
      <c r="CH120" s="916"/>
      <c r="CI120" s="916"/>
      <c r="CJ120" s="916"/>
      <c r="CK120" s="917" t="s">
        <v>478</v>
      </c>
      <c r="CL120" s="901"/>
      <c r="CM120" s="901"/>
      <c r="CN120" s="901"/>
      <c r="CO120" s="902"/>
      <c r="CP120" s="921" t="s">
        <v>415</v>
      </c>
      <c r="CQ120" s="922"/>
      <c r="CR120" s="922"/>
      <c r="CS120" s="922"/>
      <c r="CT120" s="922"/>
      <c r="CU120" s="922"/>
      <c r="CV120" s="922"/>
      <c r="CW120" s="922"/>
      <c r="CX120" s="922"/>
      <c r="CY120" s="922"/>
      <c r="CZ120" s="922"/>
      <c r="DA120" s="922"/>
      <c r="DB120" s="922"/>
      <c r="DC120" s="922"/>
      <c r="DD120" s="922"/>
      <c r="DE120" s="922"/>
      <c r="DF120" s="923"/>
      <c r="DG120" s="910">
        <v>50745504</v>
      </c>
      <c r="DH120" s="891"/>
      <c r="DI120" s="891"/>
      <c r="DJ120" s="891"/>
      <c r="DK120" s="891"/>
      <c r="DL120" s="891">
        <v>50578604</v>
      </c>
      <c r="DM120" s="891"/>
      <c r="DN120" s="891"/>
      <c r="DO120" s="891"/>
      <c r="DP120" s="891"/>
      <c r="DQ120" s="891">
        <v>50258721</v>
      </c>
      <c r="DR120" s="891"/>
      <c r="DS120" s="891"/>
      <c r="DT120" s="891"/>
      <c r="DU120" s="891"/>
      <c r="DV120" s="892">
        <v>17.8</v>
      </c>
      <c r="DW120" s="892"/>
      <c r="DX120" s="892"/>
      <c r="DY120" s="892"/>
      <c r="DZ120" s="893"/>
    </row>
    <row r="121" spans="1:130" s="248" customFormat="1" ht="26.25" customHeight="1" x14ac:dyDescent="0.2">
      <c r="A121" s="866"/>
      <c r="B121" s="867"/>
      <c r="C121" s="912" t="s">
        <v>479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419</v>
      </c>
      <c r="AB121" s="826"/>
      <c r="AC121" s="826"/>
      <c r="AD121" s="826"/>
      <c r="AE121" s="827"/>
      <c r="AF121" s="828" t="s">
        <v>419</v>
      </c>
      <c r="AG121" s="826"/>
      <c r="AH121" s="826"/>
      <c r="AI121" s="826"/>
      <c r="AJ121" s="827"/>
      <c r="AK121" s="828" t="s">
        <v>419</v>
      </c>
      <c r="AL121" s="826"/>
      <c r="AM121" s="826"/>
      <c r="AN121" s="826"/>
      <c r="AO121" s="827"/>
      <c r="AP121" s="873" t="s">
        <v>419</v>
      </c>
      <c r="AQ121" s="874"/>
      <c r="AR121" s="874"/>
      <c r="AS121" s="874"/>
      <c r="AT121" s="875"/>
      <c r="AU121" s="935"/>
      <c r="AV121" s="936"/>
      <c r="AW121" s="936"/>
      <c r="AX121" s="936"/>
      <c r="AY121" s="937"/>
      <c r="AZ121" s="861" t="s">
        <v>480</v>
      </c>
      <c r="BA121" s="796"/>
      <c r="BB121" s="796"/>
      <c r="BC121" s="796"/>
      <c r="BD121" s="796"/>
      <c r="BE121" s="796"/>
      <c r="BF121" s="796"/>
      <c r="BG121" s="796"/>
      <c r="BH121" s="796"/>
      <c r="BI121" s="796"/>
      <c r="BJ121" s="796"/>
      <c r="BK121" s="796"/>
      <c r="BL121" s="796"/>
      <c r="BM121" s="796"/>
      <c r="BN121" s="796"/>
      <c r="BO121" s="796"/>
      <c r="BP121" s="797"/>
      <c r="BQ121" s="862">
        <v>103898393</v>
      </c>
      <c r="BR121" s="863"/>
      <c r="BS121" s="863"/>
      <c r="BT121" s="863"/>
      <c r="BU121" s="863"/>
      <c r="BV121" s="863">
        <v>98808408</v>
      </c>
      <c r="BW121" s="863"/>
      <c r="BX121" s="863"/>
      <c r="BY121" s="863"/>
      <c r="BZ121" s="863"/>
      <c r="CA121" s="863">
        <v>102480701</v>
      </c>
      <c r="CB121" s="863"/>
      <c r="CC121" s="863"/>
      <c r="CD121" s="863"/>
      <c r="CE121" s="863"/>
      <c r="CF121" s="924">
        <v>36.299999999999997</v>
      </c>
      <c r="CG121" s="925"/>
      <c r="CH121" s="925"/>
      <c r="CI121" s="925"/>
      <c r="CJ121" s="925"/>
      <c r="CK121" s="918"/>
      <c r="CL121" s="904"/>
      <c r="CM121" s="904"/>
      <c r="CN121" s="904"/>
      <c r="CO121" s="905"/>
      <c r="CP121" s="884" t="s">
        <v>481</v>
      </c>
      <c r="CQ121" s="885"/>
      <c r="CR121" s="885"/>
      <c r="CS121" s="885"/>
      <c r="CT121" s="885"/>
      <c r="CU121" s="885"/>
      <c r="CV121" s="885"/>
      <c r="CW121" s="885"/>
      <c r="CX121" s="885"/>
      <c r="CY121" s="885"/>
      <c r="CZ121" s="885"/>
      <c r="DA121" s="885"/>
      <c r="DB121" s="885"/>
      <c r="DC121" s="885"/>
      <c r="DD121" s="885"/>
      <c r="DE121" s="885"/>
      <c r="DF121" s="886"/>
      <c r="DG121" s="862">
        <v>5134542</v>
      </c>
      <c r="DH121" s="863"/>
      <c r="DI121" s="863"/>
      <c r="DJ121" s="863"/>
      <c r="DK121" s="863"/>
      <c r="DL121" s="863">
        <v>21086441</v>
      </c>
      <c r="DM121" s="863"/>
      <c r="DN121" s="863"/>
      <c r="DO121" s="863"/>
      <c r="DP121" s="863"/>
      <c r="DQ121" s="863">
        <v>19510224</v>
      </c>
      <c r="DR121" s="863"/>
      <c r="DS121" s="863"/>
      <c r="DT121" s="863"/>
      <c r="DU121" s="863"/>
      <c r="DV121" s="840">
        <v>6.9</v>
      </c>
      <c r="DW121" s="840"/>
      <c r="DX121" s="840"/>
      <c r="DY121" s="840"/>
      <c r="DZ121" s="841"/>
    </row>
    <row r="122" spans="1:130" s="248" customFormat="1" ht="26.25" customHeight="1" x14ac:dyDescent="0.2">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419</v>
      </c>
      <c r="AB122" s="826"/>
      <c r="AC122" s="826"/>
      <c r="AD122" s="826"/>
      <c r="AE122" s="827"/>
      <c r="AF122" s="828" t="s">
        <v>419</v>
      </c>
      <c r="AG122" s="826"/>
      <c r="AH122" s="826"/>
      <c r="AI122" s="826"/>
      <c r="AJ122" s="827"/>
      <c r="AK122" s="828" t="s">
        <v>419</v>
      </c>
      <c r="AL122" s="826"/>
      <c r="AM122" s="826"/>
      <c r="AN122" s="826"/>
      <c r="AO122" s="827"/>
      <c r="AP122" s="873" t="s">
        <v>419</v>
      </c>
      <c r="AQ122" s="874"/>
      <c r="AR122" s="874"/>
      <c r="AS122" s="874"/>
      <c r="AT122" s="875"/>
      <c r="AU122" s="935"/>
      <c r="AV122" s="936"/>
      <c r="AW122" s="936"/>
      <c r="AX122" s="936"/>
      <c r="AY122" s="937"/>
      <c r="AZ122" s="928" t="s">
        <v>482</v>
      </c>
      <c r="BA122" s="929"/>
      <c r="BB122" s="929"/>
      <c r="BC122" s="929"/>
      <c r="BD122" s="929"/>
      <c r="BE122" s="929"/>
      <c r="BF122" s="929"/>
      <c r="BG122" s="929"/>
      <c r="BH122" s="929"/>
      <c r="BI122" s="929"/>
      <c r="BJ122" s="929"/>
      <c r="BK122" s="929"/>
      <c r="BL122" s="929"/>
      <c r="BM122" s="929"/>
      <c r="BN122" s="929"/>
      <c r="BO122" s="929"/>
      <c r="BP122" s="930"/>
      <c r="BQ122" s="931">
        <v>384430986</v>
      </c>
      <c r="BR122" s="894"/>
      <c r="BS122" s="894"/>
      <c r="BT122" s="894"/>
      <c r="BU122" s="894"/>
      <c r="BV122" s="894">
        <v>378372356</v>
      </c>
      <c r="BW122" s="894"/>
      <c r="BX122" s="894"/>
      <c r="BY122" s="894"/>
      <c r="BZ122" s="894"/>
      <c r="CA122" s="894">
        <v>377319392</v>
      </c>
      <c r="CB122" s="894"/>
      <c r="CC122" s="894"/>
      <c r="CD122" s="894"/>
      <c r="CE122" s="894"/>
      <c r="CF122" s="895">
        <v>133.80000000000001</v>
      </c>
      <c r="CG122" s="896"/>
      <c r="CH122" s="896"/>
      <c r="CI122" s="896"/>
      <c r="CJ122" s="896"/>
      <c r="CK122" s="918"/>
      <c r="CL122" s="904"/>
      <c r="CM122" s="904"/>
      <c r="CN122" s="904"/>
      <c r="CO122" s="905"/>
      <c r="CP122" s="884" t="s">
        <v>483</v>
      </c>
      <c r="CQ122" s="885"/>
      <c r="CR122" s="885"/>
      <c r="CS122" s="885"/>
      <c r="CT122" s="885"/>
      <c r="CU122" s="885"/>
      <c r="CV122" s="885"/>
      <c r="CW122" s="885"/>
      <c r="CX122" s="885"/>
      <c r="CY122" s="885"/>
      <c r="CZ122" s="885"/>
      <c r="DA122" s="885"/>
      <c r="DB122" s="885"/>
      <c r="DC122" s="885"/>
      <c r="DD122" s="885"/>
      <c r="DE122" s="885"/>
      <c r="DF122" s="886"/>
      <c r="DG122" s="862">
        <v>2359282</v>
      </c>
      <c r="DH122" s="863"/>
      <c r="DI122" s="863"/>
      <c r="DJ122" s="863"/>
      <c r="DK122" s="863"/>
      <c r="DL122" s="863">
        <v>1660759</v>
      </c>
      <c r="DM122" s="863"/>
      <c r="DN122" s="863"/>
      <c r="DO122" s="863"/>
      <c r="DP122" s="863"/>
      <c r="DQ122" s="863">
        <v>1229415</v>
      </c>
      <c r="DR122" s="863"/>
      <c r="DS122" s="863"/>
      <c r="DT122" s="863"/>
      <c r="DU122" s="863"/>
      <c r="DV122" s="840">
        <v>0.4</v>
      </c>
      <c r="DW122" s="840"/>
      <c r="DX122" s="840"/>
      <c r="DY122" s="840"/>
      <c r="DZ122" s="841"/>
    </row>
    <row r="123" spans="1:130" s="248" customFormat="1" ht="26.25" customHeight="1" x14ac:dyDescent="0.2">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419</v>
      </c>
      <c r="AB123" s="826"/>
      <c r="AC123" s="826"/>
      <c r="AD123" s="826"/>
      <c r="AE123" s="827"/>
      <c r="AF123" s="828" t="s">
        <v>419</v>
      </c>
      <c r="AG123" s="826"/>
      <c r="AH123" s="826"/>
      <c r="AI123" s="826"/>
      <c r="AJ123" s="827"/>
      <c r="AK123" s="828" t="s">
        <v>456</v>
      </c>
      <c r="AL123" s="826"/>
      <c r="AM123" s="826"/>
      <c r="AN123" s="826"/>
      <c r="AO123" s="827"/>
      <c r="AP123" s="873" t="s">
        <v>419</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484</v>
      </c>
      <c r="BP123" s="927"/>
      <c r="BQ123" s="881">
        <v>555884313</v>
      </c>
      <c r="BR123" s="882"/>
      <c r="BS123" s="882"/>
      <c r="BT123" s="882"/>
      <c r="BU123" s="882"/>
      <c r="BV123" s="882">
        <v>538495731</v>
      </c>
      <c r="BW123" s="882"/>
      <c r="BX123" s="882"/>
      <c r="BY123" s="882"/>
      <c r="BZ123" s="882"/>
      <c r="CA123" s="882">
        <v>539576254</v>
      </c>
      <c r="CB123" s="882"/>
      <c r="CC123" s="882"/>
      <c r="CD123" s="882"/>
      <c r="CE123" s="882"/>
      <c r="CF123" s="792"/>
      <c r="CG123" s="793"/>
      <c r="CH123" s="793"/>
      <c r="CI123" s="793"/>
      <c r="CJ123" s="883"/>
      <c r="CK123" s="918"/>
      <c r="CL123" s="904"/>
      <c r="CM123" s="904"/>
      <c r="CN123" s="904"/>
      <c r="CO123" s="905"/>
      <c r="CP123" s="884" t="s">
        <v>485</v>
      </c>
      <c r="CQ123" s="885"/>
      <c r="CR123" s="885"/>
      <c r="CS123" s="885"/>
      <c r="CT123" s="885"/>
      <c r="CU123" s="885"/>
      <c r="CV123" s="885"/>
      <c r="CW123" s="885"/>
      <c r="CX123" s="885"/>
      <c r="CY123" s="885"/>
      <c r="CZ123" s="885"/>
      <c r="DA123" s="885"/>
      <c r="DB123" s="885"/>
      <c r="DC123" s="885"/>
      <c r="DD123" s="885"/>
      <c r="DE123" s="885"/>
      <c r="DF123" s="886"/>
      <c r="DG123" s="825">
        <v>1867444</v>
      </c>
      <c r="DH123" s="826"/>
      <c r="DI123" s="826"/>
      <c r="DJ123" s="826"/>
      <c r="DK123" s="827"/>
      <c r="DL123" s="828">
        <v>1506824</v>
      </c>
      <c r="DM123" s="826"/>
      <c r="DN123" s="826"/>
      <c r="DO123" s="826"/>
      <c r="DP123" s="827"/>
      <c r="DQ123" s="828">
        <v>1048876</v>
      </c>
      <c r="DR123" s="826"/>
      <c r="DS123" s="826"/>
      <c r="DT123" s="826"/>
      <c r="DU123" s="827"/>
      <c r="DV123" s="873">
        <v>0.4</v>
      </c>
      <c r="DW123" s="874"/>
      <c r="DX123" s="874"/>
      <c r="DY123" s="874"/>
      <c r="DZ123" s="875"/>
    </row>
    <row r="124" spans="1:130" s="248" customFormat="1" ht="26.25" customHeight="1" thickBot="1" x14ac:dyDescent="0.25">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18700</v>
      </c>
      <c r="AB124" s="826"/>
      <c r="AC124" s="826"/>
      <c r="AD124" s="826"/>
      <c r="AE124" s="827"/>
      <c r="AF124" s="828">
        <v>11705</v>
      </c>
      <c r="AG124" s="826"/>
      <c r="AH124" s="826"/>
      <c r="AI124" s="826"/>
      <c r="AJ124" s="827"/>
      <c r="AK124" s="828">
        <v>10910</v>
      </c>
      <c r="AL124" s="826"/>
      <c r="AM124" s="826"/>
      <c r="AN124" s="826"/>
      <c r="AO124" s="827"/>
      <c r="AP124" s="873">
        <v>0</v>
      </c>
      <c r="AQ124" s="874"/>
      <c r="AR124" s="874"/>
      <c r="AS124" s="874"/>
      <c r="AT124" s="875"/>
      <c r="AU124" s="876" t="s">
        <v>486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21.2</v>
      </c>
      <c r="BR124" s="880"/>
      <c r="BS124" s="880"/>
      <c r="BT124" s="880"/>
      <c r="BU124" s="880"/>
      <c r="BV124" s="880">
        <v>32</v>
      </c>
      <c r="BW124" s="880"/>
      <c r="BX124" s="880"/>
      <c r="BY124" s="880"/>
      <c r="BZ124" s="880"/>
      <c r="CA124" s="880">
        <v>28.2</v>
      </c>
      <c r="CB124" s="880"/>
      <c r="CC124" s="880"/>
      <c r="CD124" s="880"/>
      <c r="CE124" s="880"/>
      <c r="CF124" s="770"/>
      <c r="CG124" s="771"/>
      <c r="CH124" s="771"/>
      <c r="CI124" s="771"/>
      <c r="CJ124" s="911"/>
      <c r="CK124" s="919"/>
      <c r="CL124" s="919"/>
      <c r="CM124" s="919"/>
      <c r="CN124" s="919"/>
      <c r="CO124" s="920"/>
      <c r="CP124" s="884" t="s">
        <v>487</v>
      </c>
      <c r="CQ124" s="885"/>
      <c r="CR124" s="885"/>
      <c r="CS124" s="885"/>
      <c r="CT124" s="885"/>
      <c r="CU124" s="885"/>
      <c r="CV124" s="885"/>
      <c r="CW124" s="885"/>
      <c r="CX124" s="885"/>
      <c r="CY124" s="885"/>
      <c r="CZ124" s="885"/>
      <c r="DA124" s="885"/>
      <c r="DB124" s="885"/>
      <c r="DC124" s="885"/>
      <c r="DD124" s="885"/>
      <c r="DE124" s="885"/>
      <c r="DF124" s="886"/>
      <c r="DG124" s="808">
        <v>694347</v>
      </c>
      <c r="DH124" s="809"/>
      <c r="DI124" s="809"/>
      <c r="DJ124" s="809"/>
      <c r="DK124" s="810"/>
      <c r="DL124" s="811">
        <v>860813</v>
      </c>
      <c r="DM124" s="809"/>
      <c r="DN124" s="809"/>
      <c r="DO124" s="809"/>
      <c r="DP124" s="810"/>
      <c r="DQ124" s="811">
        <v>975513</v>
      </c>
      <c r="DR124" s="809"/>
      <c r="DS124" s="809"/>
      <c r="DT124" s="809"/>
      <c r="DU124" s="810"/>
      <c r="DV124" s="897">
        <v>0.3</v>
      </c>
      <c r="DW124" s="898"/>
      <c r="DX124" s="898"/>
      <c r="DY124" s="898"/>
      <c r="DZ124" s="899"/>
    </row>
    <row r="125" spans="1:130" s="248" customFormat="1" ht="26.25" customHeight="1" x14ac:dyDescent="0.2">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127</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488</v>
      </c>
      <c r="CL125" s="901"/>
      <c r="CM125" s="901"/>
      <c r="CN125" s="901"/>
      <c r="CO125" s="902"/>
      <c r="CP125" s="909" t="s">
        <v>489</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456</v>
      </c>
      <c r="DW125" s="892"/>
      <c r="DX125" s="892"/>
      <c r="DY125" s="892"/>
      <c r="DZ125" s="893"/>
    </row>
    <row r="126" spans="1:130" s="248" customFormat="1" ht="26.25" customHeight="1" thickBot="1" x14ac:dyDescent="0.25">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456</v>
      </c>
      <c r="AB126" s="826"/>
      <c r="AC126" s="826"/>
      <c r="AD126" s="826"/>
      <c r="AE126" s="827"/>
      <c r="AF126" s="828" t="s">
        <v>127</v>
      </c>
      <c r="AG126" s="826"/>
      <c r="AH126" s="826"/>
      <c r="AI126" s="826"/>
      <c r="AJ126" s="827"/>
      <c r="AK126" s="828" t="s">
        <v>127</v>
      </c>
      <c r="AL126" s="826"/>
      <c r="AM126" s="826"/>
      <c r="AN126" s="826"/>
      <c r="AO126" s="827"/>
      <c r="AP126" s="873" t="s">
        <v>127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490</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2">
      <c r="A127" s="868"/>
      <c r="B127" s="869"/>
      <c r="C127" s="887" t="s">
        <v>491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8671</v>
      </c>
      <c r="AB127" s="826"/>
      <c r="AC127" s="826"/>
      <c r="AD127" s="826"/>
      <c r="AE127" s="827"/>
      <c r="AF127" s="828">
        <v>8338</v>
      </c>
      <c r="AG127" s="826"/>
      <c r="AH127" s="826"/>
      <c r="AI127" s="826"/>
      <c r="AJ127" s="827"/>
      <c r="AK127" s="828">
        <v>7939</v>
      </c>
      <c r="AL127" s="826"/>
      <c r="AM127" s="826"/>
      <c r="AN127" s="826"/>
      <c r="AO127" s="827"/>
      <c r="AP127" s="873">
        <v>0</v>
      </c>
      <c r="AQ127" s="874"/>
      <c r="AR127" s="874"/>
      <c r="AS127" s="874"/>
      <c r="AT127" s="875"/>
      <c r="AU127" s="284"/>
      <c r="AV127" s="284"/>
      <c r="AW127" s="284"/>
      <c r="AX127" s="890" t="s">
        <v>492</v>
      </c>
      <c r="AY127" s="858"/>
      <c r="AZ127" s="858"/>
      <c r="BA127" s="858"/>
      <c r="BB127" s="858"/>
      <c r="BC127" s="858"/>
      <c r="BD127" s="858"/>
      <c r="BE127" s="859"/>
      <c r="BF127" s="857" t="s">
        <v>493</v>
      </c>
      <c r="BG127" s="858"/>
      <c r="BH127" s="858"/>
      <c r="BI127" s="858"/>
      <c r="BJ127" s="858"/>
      <c r="BK127" s="858"/>
      <c r="BL127" s="859"/>
      <c r="BM127" s="857" t="s">
        <v>494</v>
      </c>
      <c r="BN127" s="858"/>
      <c r="BO127" s="858"/>
      <c r="BP127" s="858"/>
      <c r="BQ127" s="858"/>
      <c r="BR127" s="858"/>
      <c r="BS127" s="859"/>
      <c r="BT127" s="857" t="s">
        <v>495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496</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127</v>
      </c>
      <c r="DR127" s="863"/>
      <c r="DS127" s="863"/>
      <c r="DT127" s="863"/>
      <c r="DU127" s="863"/>
      <c r="DV127" s="840" t="s">
        <v>127</v>
      </c>
      <c r="DW127" s="840"/>
      <c r="DX127" s="840"/>
      <c r="DY127" s="840"/>
      <c r="DZ127" s="841"/>
    </row>
    <row r="128" spans="1:130" s="248" customFormat="1" ht="26.25" customHeight="1" thickBot="1" x14ac:dyDescent="0.25">
      <c r="A128" s="842" t="s">
        <v>497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498</v>
      </c>
      <c r="X128" s="844"/>
      <c r="Y128" s="844"/>
      <c r="Z128" s="845"/>
      <c r="AA128" s="846">
        <v>13742812</v>
      </c>
      <c r="AB128" s="847"/>
      <c r="AC128" s="847"/>
      <c r="AD128" s="847"/>
      <c r="AE128" s="848"/>
      <c r="AF128" s="849">
        <v>13290307</v>
      </c>
      <c r="AG128" s="847"/>
      <c r="AH128" s="847"/>
      <c r="AI128" s="847"/>
      <c r="AJ128" s="848"/>
      <c r="AK128" s="849">
        <v>13791295</v>
      </c>
      <c r="AL128" s="847"/>
      <c r="AM128" s="847"/>
      <c r="AN128" s="847"/>
      <c r="AO128" s="848"/>
      <c r="AP128" s="850"/>
      <c r="AQ128" s="851"/>
      <c r="AR128" s="851"/>
      <c r="AS128" s="851"/>
      <c r="AT128" s="852"/>
      <c r="AU128" s="284"/>
      <c r="AV128" s="284"/>
      <c r="AW128" s="284"/>
      <c r="AX128" s="853" t="s">
        <v>499</v>
      </c>
      <c r="AY128" s="854"/>
      <c r="AZ128" s="854"/>
      <c r="BA128" s="854"/>
      <c r="BB128" s="854"/>
      <c r="BC128" s="854"/>
      <c r="BD128" s="854"/>
      <c r="BE128" s="855"/>
      <c r="BF128" s="832" t="s">
        <v>500</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v>530208</v>
      </c>
      <c r="DH128" s="837"/>
      <c r="DI128" s="837"/>
      <c r="DJ128" s="837"/>
      <c r="DK128" s="837"/>
      <c r="DL128" s="837">
        <v>435384</v>
      </c>
      <c r="DM128" s="837"/>
      <c r="DN128" s="837"/>
      <c r="DO128" s="837"/>
      <c r="DP128" s="837"/>
      <c r="DQ128" s="837">
        <v>406884</v>
      </c>
      <c r="DR128" s="837"/>
      <c r="DS128" s="837"/>
      <c r="DT128" s="837"/>
      <c r="DU128" s="837"/>
      <c r="DV128" s="838">
        <v>0.1</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299298216</v>
      </c>
      <c r="AB129" s="826"/>
      <c r="AC129" s="826"/>
      <c r="AD129" s="826"/>
      <c r="AE129" s="827"/>
      <c r="AF129" s="828">
        <v>301289416</v>
      </c>
      <c r="AG129" s="826"/>
      <c r="AH129" s="826"/>
      <c r="AI129" s="826"/>
      <c r="AJ129" s="827"/>
      <c r="AK129" s="828">
        <v>309502012</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127</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29050269</v>
      </c>
      <c r="AB130" s="826"/>
      <c r="AC130" s="826"/>
      <c r="AD130" s="826"/>
      <c r="AE130" s="827"/>
      <c r="AF130" s="828">
        <v>28331273</v>
      </c>
      <c r="AG130" s="826"/>
      <c r="AH130" s="826"/>
      <c r="AI130" s="826"/>
      <c r="AJ130" s="827"/>
      <c r="AK130" s="828">
        <v>27524921</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270247947</v>
      </c>
      <c r="AB131" s="809"/>
      <c r="AC131" s="809"/>
      <c r="AD131" s="809"/>
      <c r="AE131" s="810"/>
      <c r="AF131" s="811">
        <v>272958143</v>
      </c>
      <c r="AG131" s="809"/>
      <c r="AH131" s="809"/>
      <c r="AI131" s="809"/>
      <c r="AJ131" s="810"/>
      <c r="AK131" s="811">
        <v>281977091</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28.2</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4.9928342289999996</v>
      </c>
      <c r="AB132" s="789"/>
      <c r="AC132" s="789"/>
      <c r="AD132" s="789"/>
      <c r="AE132" s="790"/>
      <c r="AF132" s="791">
        <v>5.9074815730000001</v>
      </c>
      <c r="AG132" s="789"/>
      <c r="AH132" s="789"/>
      <c r="AI132" s="789"/>
      <c r="AJ132" s="790"/>
      <c r="AK132" s="791">
        <v>6.7372083070000004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5.0999999999999996</v>
      </c>
      <c r="AB133" s="768"/>
      <c r="AC133" s="768"/>
      <c r="AD133" s="768"/>
      <c r="AE133" s="769"/>
      <c r="AF133" s="767">
        <v>5.3</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KKtk9aoQXwRkHsnsZZvVzwcrIY4q19cRUn2V8qd2l8UQkDdrlSfnl3lDhVBNFTCv0m62vV2hb3hfLVk66ITjw==" saltValue="uuRQ4payRmPPcX55gvlMRg==" spinCount="100000" sheet="1" objects="1" scenarios="1" formatRows="0"/>
  <customSheetViews>
    <customSheetView guid="{D0A1E3C3-6574-4C5D-A036-A08CF835BD4B}" scale="70" fitToPage="1" hiddenRows="1" hiddenColumns="1">
      <selection activeCell="BG11" sqref="BG1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46" zoomScale="60" zoomScaleNormal="85" workbookViewId="0">
      <selection activeCell="BF95" sqref="BF95"/>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FtOzyJdD/jtooOcDy6TbDvwKHGqRx9rGfIgEPjgKCqIliG8uvV1tkvkRXsq24TkeYQyY64y1CgjHXdkscCCzw==" saltValue="DlEocw99OJtZZlCT3jZxNQ==" spinCount="100000" sheet="1" objects="1" scenarios="1"/>
  <dataConsolidate/>
  <customSheetViews>
    <customSheetView guid="{D0A1E3C3-6574-4C5D-A036-A08CF835BD4B}" scale="55" showPageBreaks="1" showGridLines="0" fitToPage="1" hiddenRows="1" hiddenColumns="1" view="pageBreakPreview" topLeftCell="A43">
      <selection activeCell="DI53" sqref="DI5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55" zoomScaleNormal="55" zoomScaleSheetLayoutView="55" workbookViewId="0">
      <selection activeCell="A4" sqref="A4"/>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TS3lYrQQ2f7d8K+JdyKSB4PSM9X1fjUuw8FnoUvpfZ8WAYZR7vZph+y9qwRNtYh8k3A8ydWX6G4sjm7TGKS9Q==" saltValue="fNSIKFJajwlqpzoYr2rAHQ==" spinCount="100000" sheet="1" objects="1" scenarios="1"/>
  <dataConsolidate/>
  <customSheetViews>
    <customSheetView guid="{D0A1E3C3-6574-4C5D-A036-A08CF835BD4B}" scale="55" showGridLines="0" fitToPage="1" hiddenRows="1" hiddenColumns="1" topLeftCell="A37">
      <selection activeCell="A4" sqref="A4"/>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8" workbookViewId="0">
      <selection activeCell="AP41" sqref="AP41"/>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126284400</v>
      </c>
      <c r="AP9" s="314">
        <v>95339</v>
      </c>
      <c r="AQ9" s="315">
        <v>105138</v>
      </c>
      <c r="AR9" s="316">
        <v>-9.3000000000000007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t="s">
        <v>522</v>
      </c>
      <c r="AP10" s="317" t="s">
        <v>522</v>
      </c>
      <c r="AQ10" s="318">
        <v>110</v>
      </c>
      <c r="AR10" s="319" t="s">
        <v>522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1324270</v>
      </c>
      <c r="AP11" s="317">
        <v>1000</v>
      </c>
      <c r="AQ11" s="318">
        <v>1177</v>
      </c>
      <c r="AR11" s="319">
        <v>-15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522</v>
      </c>
      <c r="AP12" s="317" t="s">
        <v>522</v>
      </c>
      <c r="AQ12" s="318">
        <v>5</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525</v>
      </c>
      <c r="AL13" s="1190"/>
      <c r="AM13" s="1190"/>
      <c r="AN13" s="1191"/>
      <c r="AO13" s="317">
        <v>2139154</v>
      </c>
      <c r="AP13" s="317">
        <v>1615</v>
      </c>
      <c r="AQ13" s="318">
        <v>1930</v>
      </c>
      <c r="AR13" s="319">
        <v>-16.3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526</v>
      </c>
      <c r="AL14" s="1190"/>
      <c r="AM14" s="1190"/>
      <c r="AN14" s="1191"/>
      <c r="AO14" s="317">
        <v>934200</v>
      </c>
      <c r="AP14" s="317">
        <v>705</v>
      </c>
      <c r="AQ14" s="318">
        <v>1254</v>
      </c>
      <c r="AR14" s="319">
        <v>-43.8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527</v>
      </c>
      <c r="AL15" s="1193"/>
      <c r="AM15" s="1193"/>
      <c r="AN15" s="1194"/>
      <c r="AO15" s="317">
        <v>-6773838</v>
      </c>
      <c r="AP15" s="317">
        <v>-5114</v>
      </c>
      <c r="AQ15" s="318">
        <v>-7365</v>
      </c>
      <c r="AR15" s="319">
        <v>-30.6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123908186</v>
      </c>
      <c r="AP16" s="317">
        <v>93545</v>
      </c>
      <c r="AQ16" s="318">
        <v>102249</v>
      </c>
      <c r="AR16" s="319">
        <v>-8.5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532</v>
      </c>
      <c r="AL21" s="1196"/>
      <c r="AM21" s="1196"/>
      <c r="AN21" s="1197"/>
      <c r="AO21" s="330">
        <v>10.33</v>
      </c>
      <c r="AP21" s="331">
        <v>11.28</v>
      </c>
      <c r="AQ21" s="332">
        <v>-0.95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533</v>
      </c>
      <c r="AL22" s="1196"/>
      <c r="AM22" s="1196"/>
      <c r="AN22" s="1197"/>
      <c r="AO22" s="335">
        <v>101.8</v>
      </c>
      <c r="AP22" s="336">
        <v>99.7</v>
      </c>
      <c r="AQ22" s="337">
        <v>2.1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537</v>
      </c>
      <c r="AL32" s="1179"/>
      <c r="AM32" s="1179"/>
      <c r="AN32" s="1180"/>
      <c r="AO32" s="345">
        <v>51259605</v>
      </c>
      <c r="AP32" s="345">
        <v>38698</v>
      </c>
      <c r="AQ32" s="346">
        <v>31910</v>
      </c>
      <c r="AR32" s="347">
        <v>21.3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538</v>
      </c>
      <c r="AL33" s="1179"/>
      <c r="AM33" s="1179"/>
      <c r="AN33" s="1180"/>
      <c r="AO33" s="345" t="s">
        <v>522</v>
      </c>
      <c r="AP33" s="345" t="s">
        <v>522</v>
      </c>
      <c r="AQ33" s="346">
        <v>2603</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539</v>
      </c>
      <c r="AL34" s="1179"/>
      <c r="AM34" s="1179"/>
      <c r="AN34" s="1180"/>
      <c r="AO34" s="345">
        <v>3333333</v>
      </c>
      <c r="AP34" s="345">
        <v>2517</v>
      </c>
      <c r="AQ34" s="346">
        <v>20590</v>
      </c>
      <c r="AR34" s="347">
        <v>-87.8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540</v>
      </c>
      <c r="AL35" s="1179"/>
      <c r="AM35" s="1179"/>
      <c r="AN35" s="1180"/>
      <c r="AO35" s="345">
        <v>5143458</v>
      </c>
      <c r="AP35" s="345">
        <v>3883</v>
      </c>
      <c r="AQ35" s="346">
        <v>9962</v>
      </c>
      <c r="AR35" s="347">
        <v>-61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541</v>
      </c>
      <c r="AL36" s="1179"/>
      <c r="AM36" s="1179"/>
      <c r="AN36" s="1180"/>
      <c r="AO36" s="345" t="s">
        <v>522</v>
      </c>
      <c r="AP36" s="345" t="s">
        <v>522</v>
      </c>
      <c r="AQ36" s="346">
        <v>163</v>
      </c>
      <c r="AR36" s="347" t="s">
        <v>522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542</v>
      </c>
      <c r="AL37" s="1179"/>
      <c r="AM37" s="1179"/>
      <c r="AN37" s="1180"/>
      <c r="AO37" s="345">
        <v>577204</v>
      </c>
      <c r="AP37" s="345">
        <v>436</v>
      </c>
      <c r="AQ37" s="346">
        <v>1304</v>
      </c>
      <c r="AR37" s="347">
        <v>-66.599999999999994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543</v>
      </c>
      <c r="AL38" s="1176"/>
      <c r="AM38" s="1176"/>
      <c r="AN38" s="1177"/>
      <c r="AO38" s="348" t="s">
        <v>522</v>
      </c>
      <c r="AP38" s="348" t="s">
        <v>522</v>
      </c>
      <c r="AQ38" s="349">
        <v>1</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v>-13791295</v>
      </c>
      <c r="AP39" s="345">
        <v>-10412</v>
      </c>
      <c r="AQ39" s="346">
        <v>-16939</v>
      </c>
      <c r="AR39" s="347">
        <v>-38.5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-27524921</v>
      </c>
      <c r="AP40" s="345">
        <v>-20780</v>
      </c>
      <c r="AQ40" s="346">
        <v>-31934</v>
      </c>
      <c r="AR40" s="347">
        <v>-34.9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18997384</v>
      </c>
      <c r="AP41" s="345">
        <v>14342</v>
      </c>
      <c r="AQ41" s="346">
        <v>17660</v>
      </c>
      <c r="AR41" s="347">
        <v>-18.8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60312027</v>
      </c>
      <c r="AN51" s="367">
        <v>47067</v>
      </c>
      <c r="AO51" s="368">
        <v>-7.2</v>
      </c>
      <c r="AP51" s="369">
        <v>51684</v>
      </c>
      <c r="AQ51" s="370">
        <v>-0.4</v>
      </c>
      <c r="AR51" s="371">
        <v>-6.8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43063911</v>
      </c>
      <c r="AN52" s="375">
        <v>33607</v>
      </c>
      <c r="AO52" s="376">
        <v>9.1999999999999993</v>
      </c>
      <c r="AP52" s="377">
        <v>26671</v>
      </c>
      <c r="AQ52" s="378">
        <v>2.6</v>
      </c>
      <c r="AR52" s="379">
        <v>6.6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78913628</v>
      </c>
      <c r="AN53" s="367">
        <v>61078</v>
      </c>
      <c r="AO53" s="368">
        <v>29.8</v>
      </c>
      <c r="AP53" s="369">
        <v>52897</v>
      </c>
      <c r="AQ53" s="370">
        <v>2.2999999999999998</v>
      </c>
      <c r="AR53" s="371">
        <v>27.5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62018160</v>
      </c>
      <c r="AN54" s="375">
        <v>48001</v>
      </c>
      <c r="AO54" s="376">
        <v>42.8</v>
      </c>
      <c r="AP54" s="377">
        <v>27013</v>
      </c>
      <c r="AQ54" s="378">
        <v>1.3</v>
      </c>
      <c r="AR54" s="379">
        <v>41.5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81713124</v>
      </c>
      <c r="AN55" s="367">
        <v>62747</v>
      </c>
      <c r="AO55" s="368">
        <v>2.7</v>
      </c>
      <c r="AP55" s="369">
        <v>54945</v>
      </c>
      <c r="AQ55" s="370">
        <v>3.9</v>
      </c>
      <c r="AR55" s="371">
        <v>-1.2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48334789</v>
      </c>
      <c r="AN56" s="375">
        <v>37116</v>
      </c>
      <c r="AO56" s="376">
        <v>-22.7</v>
      </c>
      <c r="AP56" s="377">
        <v>29293</v>
      </c>
      <c r="AQ56" s="378">
        <v>8.4</v>
      </c>
      <c r="AR56" s="379">
        <v>-31.1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73161531</v>
      </c>
      <c r="AN57" s="367">
        <v>55672</v>
      </c>
      <c r="AO57" s="368">
        <v>-11.3</v>
      </c>
      <c r="AP57" s="369">
        <v>57132</v>
      </c>
      <c r="AQ57" s="370">
        <v>4</v>
      </c>
      <c r="AR57" s="371">
        <v>-15.3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52929780</v>
      </c>
      <c r="AN58" s="375">
        <v>40277</v>
      </c>
      <c r="AO58" s="376">
        <v>8.5</v>
      </c>
      <c r="AP58" s="377">
        <v>30126</v>
      </c>
      <c r="AQ58" s="378">
        <v>2.8</v>
      </c>
      <c r="AR58" s="379">
        <v>5.7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68599419</v>
      </c>
      <c r="AN59" s="367">
        <v>51789</v>
      </c>
      <c r="AO59" s="368">
        <v>-7</v>
      </c>
      <c r="AP59" s="369">
        <v>58766</v>
      </c>
      <c r="AQ59" s="370">
        <v>2.9</v>
      </c>
      <c r="AR59" s="371">
        <v>-9.9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41854263</v>
      </c>
      <c r="AN60" s="375">
        <v>31598</v>
      </c>
      <c r="AO60" s="376">
        <v>-21.5</v>
      </c>
      <c r="AP60" s="377">
        <v>29363</v>
      </c>
      <c r="AQ60" s="378">
        <v>-2.5</v>
      </c>
      <c r="AR60" s="379">
        <v>-19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72539946</v>
      </c>
      <c r="AN61" s="382">
        <v>55671</v>
      </c>
      <c r="AO61" s="383">
        <v>1.4</v>
      </c>
      <c r="AP61" s="384">
        <v>55085</v>
      </c>
      <c r="AQ61" s="385">
        <v>2.5</v>
      </c>
      <c r="AR61" s="371">
        <v>-1.1000000000000001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49640181</v>
      </c>
      <c r="AN62" s="375">
        <v>38120</v>
      </c>
      <c r="AO62" s="376">
        <v>3.3</v>
      </c>
      <c r="AP62" s="377">
        <v>28493</v>
      </c>
      <c r="AQ62" s="378">
        <v>2.5</v>
      </c>
      <c r="AR62" s="379">
        <v>0.8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82B4Mxquuoo+FawXyHmfBC64S2n8oPTj+UvID9jJtH6Fo2qB9CSa+MBCqnaFsuUZniTcfzY0Iock7DgvloeVbA==" saltValue="8lb0MKWO9OP5alTkEc8E6Q==" spinCount="100000" sheet="1" objects="1" scenarios="1"/>
  <customSheetViews>
    <customSheetView guid="{D0A1E3C3-6574-4C5D-A036-A08CF835BD4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F1" zoomScaleNormal="100" zoomScaleSheetLayoutView="55" workbookViewId="0">
      <selection activeCell="C108" sqref="C108"/>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r3fNfAgAbwNDMcBrAmxk82EoYjA53HBkSkBZmeqYALat/kGlnkpVAhNa/CpT8Ff1IJMmU2ayB9H38oGeU+W3Dw==" saltValue="ctD0z9SzLhRhj38r45oRkQ==" spinCount="100000" sheet="1" objects="1" scenarios="1"/>
  <dataConsolidate/>
  <customSheetViews>
    <customSheetView guid="{D0A1E3C3-6574-4C5D-A036-A08CF835BD4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BR17" sqref="BR17"/>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7S2UmtYHI+rTu/ggQ44UpG/3TR7c+BcX5LO/hdAH7ubXn8IkjYMpb4X5PEHGYhlVBs4UOmqk4a99AG/xZuxKAw==" saltValue="x8tLZWj7wGzA+6eUe67zGw==" spinCount="100000" sheet="1" objects="1" scenarios="1"/>
  <dataConsolidate/>
  <customSheetViews>
    <customSheetView guid="{D0A1E3C3-6574-4C5D-A036-A08CF835BD4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1"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0" t="s">
        <v>3</v>
      </c>
      <c r="D47" s="1200"/>
      <c r="E47" s="1201"/>
      <c r="F47" s="11">
        <v>7.44</v>
      </c>
      <c r="G47" s="12">
        <v>6.42</v>
      </c>
      <c r="H47" s="12">
        <v>7.61</v>
      </c>
      <c r="I47" s="12">
        <v>7.55</v>
      </c>
      <c r="J47" s="13">
        <v>7.27</v>
      </c>
    </row>
    <row r="48" spans="2:10" ht="57.75" customHeight="1" x14ac:dyDescent="0.2">
      <c r="B48" s="14"/>
      <c r="C48" s="1202" t="s">
        <v>4</v>
      </c>
      <c r="D48" s="1202"/>
      <c r="E48" s="1203"/>
      <c r="F48" s="15">
        <v>0.93</v>
      </c>
      <c r="G48" s="16">
        <v>1.28</v>
      </c>
      <c r="H48" s="16">
        <v>0.49</v>
      </c>
      <c r="I48" s="16">
        <v>0.57999999999999996</v>
      </c>
      <c r="J48" s="17">
        <v>2.52</v>
      </c>
    </row>
    <row r="49" spans="2:10" ht="57.75" customHeight="1" thickBot="1" x14ac:dyDescent="0.25">
      <c r="B49" s="18"/>
      <c r="C49" s="1204" t="s">
        <v>5</v>
      </c>
      <c r="D49" s="1204"/>
      <c r="E49" s="1205"/>
      <c r="F49" s="19" t="s">
        <v>570</v>
      </c>
      <c r="G49" s="20">
        <v>0.47</v>
      </c>
      <c r="H49" s="20">
        <v>0.49</v>
      </c>
      <c r="I49" s="20">
        <v>0.08</v>
      </c>
      <c r="J49" s="21">
        <v>1.87</v>
      </c>
    </row>
    <row r="50" spans="2:10" ht="13.5" customHeight="1" x14ac:dyDescent="0.2"/>
  </sheetData>
  <sheetProtection algorithmName="SHA-512" hashValue="4KBURSi5IOJMGfTyn6sysLtQVznJd9jze2I4MPTrP45CvZq4q0C2GSr7g5ZMoHiCpxJudbgdMCfYCh7C+agxbA==" saltValue="yluEntfh0BABu7MvILS4rg==" spinCount="100000" sheet="1" objects="1" scenarios="1"/>
  <customSheetViews>
    <customSheetView guid="{D0A1E3C3-6574-4C5D-A036-A08CF835BD4B}" scale="80" showGridLines="0" fitToPage="1" hiddenRows="1" hiddenColumns="1" topLeftCell="A29">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さいたま市</cp:lastModifiedBy>
  <cp:lastPrinted>2022-03-17T05:54:38Z</cp:lastPrinted>
  <dcterms:created xsi:type="dcterms:W3CDTF">2022-02-02T04:10:59Z</dcterms:created>
  <dcterms:modified xsi:type="dcterms:W3CDTF">2022-04-01T01:23:23Z</dcterms:modified>
  <cp:category/>
</cp:coreProperties>
</file>