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safi002\0011600財政局\0011610財政部\0011620財政課\☆令和5年度\65 財政状況資料集\08_HP掲載\"/>
    </mc:Choice>
  </mc:AlternateContent>
  <bookViews>
    <workbookView xWindow="0" yWindow="0" windowWidth="15360" windowHeight="763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F6849D1C_DEF9_4AC8_9B6C_3EF7D5A78719_.wvu.Cols" localSheetId="2" hidden="1">'各会計、関係団体の財政状況及び健全化判断比率'!$EB:$XFD</definedName>
    <definedName name="Z_F6849D1C_DEF9_4AC8_9B6C_3EF7D5A78719_.wvu.Cols" localSheetId="12" hidden="1">基金残高に係る経年分析!$P:$XFD</definedName>
    <definedName name="Z_F6849D1C_DEF9_4AC8_9B6C_3EF7D5A78719_.wvu.Cols" localSheetId="4" hidden="1">'経常経費分析表（経常収支比率の分析）'!$DM:$XFD</definedName>
    <definedName name="Z_F6849D1C_DEF9_4AC8_9B6C_3EF7D5A78719_.wvu.Cols" localSheetId="5" hidden="1">'経常経費分析表（人件費・公債費・普通建設事業費の分析）'!$AU:$XFD</definedName>
    <definedName name="Z_F6849D1C_DEF9_4AC8_9B6C_3EF7D5A78719_.wvu.Cols" localSheetId="3" hidden="1">財政比較分析表!$DQ:$XFD</definedName>
    <definedName name="Z_F6849D1C_DEF9_4AC8_9B6C_3EF7D5A78719_.wvu.Cols" localSheetId="10" hidden="1">'実質公債費比率（分子）の構造'!$V:$XFD</definedName>
    <definedName name="Z_F6849D1C_DEF9_4AC8_9B6C_3EF7D5A78719_.wvu.Cols" localSheetId="8" hidden="1">実質収支比率等に係る経年分析!$Q:$XFD</definedName>
    <definedName name="Z_F6849D1C_DEF9_4AC8_9B6C_3EF7D5A78719_.wvu.Cols" localSheetId="11" hidden="1">'将来負担比率（分子）の構造'!$T:$XFD</definedName>
    <definedName name="Z_F6849D1C_DEF9_4AC8_9B6C_3EF7D5A78719_.wvu.Cols" localSheetId="6" hidden="1">'性質別歳出決算分析表（住民一人当たりのコスト）'!$DV:$XFD</definedName>
    <definedName name="Z_F6849D1C_DEF9_4AC8_9B6C_3EF7D5A78719_.wvu.Cols" localSheetId="0" hidden="1">総括表!$DP:$XFD</definedName>
    <definedName name="Z_F6849D1C_DEF9_4AC8_9B6C_3EF7D5A78719_.wvu.Cols" localSheetId="1" hidden="1">普通会計の状況!$EN:$XFD</definedName>
    <definedName name="Z_F6849D1C_DEF9_4AC8_9B6C_3EF7D5A78719_.wvu.Cols" localSheetId="7" hidden="1">'目的別歳出決算分析表（住民一人当たりのコスト）'!$DV:$XFD</definedName>
    <definedName name="Z_F6849D1C_DEF9_4AC8_9B6C_3EF7D5A78719_.wvu.Cols" localSheetId="9" hidden="1">連結実質赤字比率に係る赤字・黒字の構成分析!$Q:$XFD</definedName>
    <definedName name="Z_F6849D1C_DEF9_4AC8_9B6C_3EF7D5A78719_.wvu.Rows" localSheetId="2" hidden="1">'各会計、関係団体の財政状況及び健全化判断比率'!$136:$1048576,'各会計、関係団体の財政状況及び健全化判断比率'!$89:$101,'各会計、関係団体の財政状況及び健全化判断比率'!$135:$135</definedName>
    <definedName name="Z_F6849D1C_DEF9_4AC8_9B6C_3EF7D5A78719_.wvu.Rows" localSheetId="12" hidden="1">基金残高に係る経年分析!$65:$1048576</definedName>
    <definedName name="Z_F6849D1C_DEF9_4AC8_9B6C_3EF7D5A78719_.wvu.Rows" localSheetId="4" hidden="1">'経常経費分析表（経常収支比率の分析）'!$90:$1048576</definedName>
    <definedName name="Z_F6849D1C_DEF9_4AC8_9B6C_3EF7D5A78719_.wvu.Rows" localSheetId="5" hidden="1">'経常経費分析表（人件費・公債費・普通建設事業費の分析）'!$74:$1048576,'経常経費分析表（人件費・公債費・普通建設事業費の分析）'!$67:$73</definedName>
    <definedName name="Z_F6849D1C_DEF9_4AC8_9B6C_3EF7D5A78719_.wvu.Rows" localSheetId="3" hidden="1">財政比較分析表!$106:$1048576,財政比較分析表!$98:$105</definedName>
    <definedName name="Z_F6849D1C_DEF9_4AC8_9B6C_3EF7D5A78719_.wvu.Rows" localSheetId="10" hidden="1">'実質公債費比率（分子）の構造'!$65:$1048576</definedName>
    <definedName name="Z_F6849D1C_DEF9_4AC8_9B6C_3EF7D5A78719_.wvu.Rows" localSheetId="8" hidden="1">実質収支比率等に係る経年分析!$51:$1048576</definedName>
    <definedName name="Z_F6849D1C_DEF9_4AC8_9B6C_3EF7D5A78719_.wvu.Rows" localSheetId="11" hidden="1">'将来負担比率（分子）の構造'!$56:$1048576</definedName>
    <definedName name="Z_F6849D1C_DEF9_4AC8_9B6C_3EF7D5A78719_.wvu.Rows" localSheetId="6" hidden="1">'性質別歳出決算分析表（住民一人当たりのコスト）'!$122:$1048576,'性質別歳出決算分析表（住民一人当たりのコスト）'!$117:$121</definedName>
    <definedName name="Z_F6849D1C_DEF9_4AC8_9B6C_3EF7D5A78719_.wvu.Rows" localSheetId="0" hidden="1">総括表!$57:$1048576</definedName>
    <definedName name="Z_F6849D1C_DEF9_4AC8_9B6C_3EF7D5A78719_.wvu.Rows" localSheetId="1" hidden="1">普通会計の状況!$50:$1048576</definedName>
    <definedName name="Z_F6849D1C_DEF9_4AC8_9B6C_3EF7D5A78719_.wvu.Rows" localSheetId="7" hidden="1">'目的別歳出決算分析表（住民一人当たりのコスト）'!$117:$1048576</definedName>
    <definedName name="Z_F6849D1C_DEF9_4AC8_9B6C_3EF7D5A78719_.wvu.Rows" localSheetId="9" hidden="1">連結実質赤字比率に係る赤字・黒字の構成分析!$46:$1048576</definedName>
  </definedNames>
  <calcPr calcId="162913"/>
  <customWorkbookViews>
    <customWorkbookView name="さいたま市 - 個人用ビュー" guid="{F6849D1C-DEF9-4AC8-9B6C-3EF7D5A78719}" mergeInterval="0" personalView="1" maximized="1" xWindow="-9" yWindow="-9" windowWidth="1938" windowHeight="1048" activeSheetId="7"/>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9" i="3" l="1"/>
  <c r="AK28" i="3"/>
  <c r="AK12" i="3"/>
  <c r="BG35" i="1" l="1"/>
  <c r="BG34" i="1"/>
  <c r="AO36"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E38" i="1"/>
  <c r="AM38" i="1"/>
  <c r="U38" i="1"/>
  <c r="C38" i="1"/>
  <c r="BE37" i="1"/>
  <c r="AM37" i="1"/>
  <c r="U37" i="1"/>
  <c r="C37" i="1"/>
  <c r="BE36" i="1"/>
  <c r="AM36" i="1"/>
  <c r="U36" i="1"/>
  <c r="C36" i="1"/>
  <c r="BE35" i="1"/>
  <c r="AM35" i="1"/>
  <c r="U35" i="1"/>
  <c r="C35" i="1"/>
  <c r="BW34" i="1"/>
  <c r="BW35" i="1" s="1"/>
  <c r="BW36" i="1" s="1"/>
  <c r="BW37" i="1" s="1"/>
  <c r="BW38" i="1" s="1"/>
  <c r="BE34" i="1"/>
  <c r="AM34" i="1"/>
  <c r="U34" i="1"/>
  <c r="C34" i="1"/>
  <c r="CO34" i="1" l="1"/>
  <c r="CO35" i="1" s="1"/>
  <c r="CO36" i="1" s="1"/>
  <c r="CO37" i="1" s="1"/>
  <c r="CO38" i="1" s="1"/>
  <c r="CO39" i="1" s="1"/>
  <c r="CO40" i="1" s="1"/>
  <c r="CO41" i="1" s="1"/>
  <c r="CO42" i="1" s="1"/>
  <c r="CO43"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<sst xmlns="http://schemas.openxmlformats.org/spreadsheetml/2006/main" count="1181" uniqueCount="631">
  <si>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</si>
  <si>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</si>
  <si>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</si>
  <si>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</si>
  <si>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</si>
  <si>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</si>
  <si>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</si>
  <si>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</si>
  <si>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</si>
  <si>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</si>
  <si>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</si>
  <si>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</si>
  <si>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</si>
  <si>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</si>
  <si>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</si>
  <si>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</si>
  <si>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</si>
  <si>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</si>
  <si>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</si>
  <si>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</si>
  <si>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</si>
  <si>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</si>
  <si>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</si>
  <si>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</si>
  <si>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</si>
  <si>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</si>
  <si>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</si>
  <si>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</si>
  <si>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</si>
  <si>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</si>
  <si>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</si>
  <si>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</si>
  <si>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</si>
  <si>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</si>
  <si>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</si>
  <si>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</si>
  <si>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</si>
  <si>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</si>
  <si>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</si>
  <si>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</si>
  <si>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</si>
  <si>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</si>
  <si>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</si>
  <si>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</si>
  <si>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</si>
  <si>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</si>
  <si>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</si>
  <si>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</si>
  <si>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</si>
  <si>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</si>
  <si>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</si>
  <si>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</si>
  <si>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</si>
  <si>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</si>
  <si>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</si>
  <si>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</si>
  <si>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</si>
  <si>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</si>
  <si>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</si>
  <si>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</si>
  <si>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</si>
  <si>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</si>
  <si>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</si>
  <si>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</si>
  <si>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</si>
  <si>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</si>
  <si>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</si>
  <si>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</si>
  <si>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</si>
  <si>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</si>
  <si>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</si>
  <si>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</si>
  <si>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</si>
  <si>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</si>
  <si>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</si>
  <si>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</si>
  <si>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</si>
  <si>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</si>
  <si>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</si>
  <si>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</si>
  <si>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</si>
  <si>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</si>
  <si>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</si>
  <si>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</si>
  <si>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</si>
  <si>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</si>
  <si>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</si>
  <si>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</si>
  <si>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</si>
  <si>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</si>
  <si>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</si>
  <si>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</si>
  <si>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</si>
  <si>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</si>
  <si>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</si>
  <si>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</si>
  <si>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</si>
  <si>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</si>
  <si>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</si>
  <si>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さいたま市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</si>
  <si>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</si>
  <si>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</si>
  <si>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</si>
  <si>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</si>
  <si>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</si>
  <si>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</si>
  <si>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</si>
  <si>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</si>
  <si>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</si>
  <si>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</si>
  <si>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</si>
  <si>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</si>
  <si>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</si>
  <si>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</si>
  <si>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</si>
  <si>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</si>
  <si>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</si>
  <si>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</si>
  <si>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</si>
  <si>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</si>
  <si>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</si>
  <si>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</si>
  <si>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</si>
  <si>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</si>
  <si>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</si>
  <si>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</si>
  <si>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</si>
  <si>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</si>
  <si>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</si>
  <si>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</si>
  <si>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</si>
  <si>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</si>
  <si>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</si>
  <si>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</si>
  <si>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</si>
  <si>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</si>
  <si>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</si>
  <si>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</si>
  <si>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</si>
  <si>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</si>
  <si>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</si>
  <si>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</si>
  <si>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</si>
  <si>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</si>
  <si>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</si>
  <si>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</si>
  <si>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</si>
  <si>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</si>
  <si>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</si>
  <si>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</si>
  <si>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</si>
  <si>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</si>
  <si>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</si>
  <si>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</si>
  <si>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</si>
  <si>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</si>
  <si>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</si>
  <si>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</si>
  <si>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</si>
  <si>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</si>
  <si>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</si>
  <si>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</si>
  <si>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</si>
  <si>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</si>
  <si>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</si>
  <si>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</si>
  <si>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</si>
  <si>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</si>
  <si>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</si>
  <si>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</si>
  <si>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</si>
  <si>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</si>
  <si>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</si>
  <si>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</si>
  <si>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</si>
  <si>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</si>
  <si>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</si>
  <si>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</si>
  <si>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</si>
  <si>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</si>
  <si>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</si>
  <si>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</si>
  <si>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</si>
  <si>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</si>
  <si>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</si>
  <si>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</si>
  <si>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</si>
  <si>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</si>
  <si>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</si>
  <si>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</si>
  <si>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</si>
  <si>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</si>
  <si>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</si>
  <si>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</si>
  <si>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</si>
  <si>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</si>
  <si>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</si>
  <si>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</si>
  <si>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</si>
  <si>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</si>
  <si>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</si>
  <si>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</si>
  <si>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</si>
  <si>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</si>
  <si>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</si>
  <si>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</si>
  <si>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</si>
  <si>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</si>
  <si>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</si>
  <si>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</si>
  <si>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</si>
  <si>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</si>
  <si>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</si>
  <si>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</si>
  <si>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</si>
  <si>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</si>
  <si>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埼玉県さいたま市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</si>
  <si>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</si>
  <si>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</si>
  <si>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</si>
  <si>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</si>
  <si>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</si>
  <si>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</si>
  <si>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</si>
  <si>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</si>
  <si>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</si>
  <si>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</si>
  <si>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</si>
  <si>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</si>
  <si>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</si>
  <si>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</si>
  <si>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</si>
  <si>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</si>
  <si>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</si>
  <si>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</si>
  <si>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</si>
  <si>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</si>
  <si>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</si>
  <si>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</si>
  <si>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</si>
  <si>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</si>
  <si>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</si>
  <si>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</si>
  <si>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</si>
  <si>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</si>
  <si>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</si>
  <si>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</si>
  <si>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</si>
  <si>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</si>
  <si>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</si>
  <si>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</si>
  <si>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</si>
  <si>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</si>
  <si>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</si>
  <si>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</si>
  <si>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</si>
  <si>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</si>
  <si>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</si>
  <si>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</si>
  <si>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</si>
  <si>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</si>
  <si>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</si>
  <si>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</si>
  <si>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</si>
  <si>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</si>
  <si>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</si>
  <si>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</si>
  <si>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</si>
  <si>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</si>
  <si>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</si>
  <si>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</si>
  <si>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</si>
  <si>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</si>
  <si>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</si>
  <si>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</si>
  <si>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</si>
  <si>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</si>
  <si>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</si>
  <si>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</si>
  <si>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</si>
  <si>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</si>
  <si>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</si>
  <si>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</si>
  <si>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</si>
  <si>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</si>
  <si>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</si>
  <si>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</si>
  <si>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</si>
  <si>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</si>
  <si>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</si>
  <si>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</si>
  <si>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</si>
  <si>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</si>
  <si>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</si>
  <si>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</si>
  <si>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</si>
  <si>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</si>
  <si>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</si>
  <si>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</si>
  <si>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</si>
  <si>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</si>
  <si>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</si>
  <si>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</si>
  <si>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</si>
  <si>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</si>
  <si>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</si>
  <si>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</si>
  <si>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</si>
  <si>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</si>
  <si>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</si>
  <si>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</si>
  <si>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</si>
  <si>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</si>
  <si>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</si>
  <si>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</si>
  <si>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</si>
  <si>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</si>
  <si>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</si>
  <si>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</si>
  <si>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</si>
  <si>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</si>
  <si>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</si>
  <si>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</si>
  <si>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</si>
  <si>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</si>
  <si>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</si>
  <si>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</si>
  <si>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</si>
  <si>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</si>
  <si>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</si>
  <si>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</si>
  <si>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</si>
  <si>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</si>
  <si>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</si>
  <si>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</si>
  <si>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</si>
  <si>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</si>
  <si>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</si>
  <si>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</si>
  <si>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</si>
  <si>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</si>
  <si>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</si>
  <si>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</si>
  <si>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</si>
  <si>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</si>
  <si>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</si>
  <si>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</si>
  <si>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</si>
  <si>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</si>
  <si>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</si>
  <si>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</si>
  <si>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</si>
  <si>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</si>
  <si>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</si>
  <si>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</si>
  <si>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</si>
  <si>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</si>
  <si>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</si>
  <si>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</si>
  <si>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</si>
  <si>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</si>
  <si>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</si>
  <si>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</si>
  <si>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</si>
  <si>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</si>
  <si>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</si>
  <si>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</si>
  <si>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</si>
  <si>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</si>
  <si>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</si>
  <si>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埼玉県さいたま市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</si>
  <si>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</si>
  <si>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</si>
  <si>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</si>
  <si>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</si>
  <si>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</si>
  <si>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</si>
  <si>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</si>
  <si>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</si>
  <si>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</si>
  <si>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</si>
  <si>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</si>
  <si>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</si>
  <si>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</si>
  <si>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</si>
  <si>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</si>
  <si>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</si>
  <si>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</si>
  <si>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</si>
  <si>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</si>
  <si>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</si>
  <si>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さいたま市母子父子寡婦福祉資金貸付事業特別会計</t>
    <phoneticPr fontId="5"/>
  </si>
  <si>
    <t>さいたま市用地先行取得事業特別会計</t>
    <phoneticPr fontId="5"/>
  </si>
  <si>
    <t>さいたま市大宮駅西口都市改造事業特別会計</t>
    <phoneticPr fontId="5"/>
  </si>
  <si>
    <t>-</t>
    <phoneticPr fontId="5"/>
  </si>
  <si>
    <t>さいたま市南与野駅西口土地区画整理事業特別会計</t>
    <phoneticPr fontId="5"/>
  </si>
  <si>
    <t>さいたま市公債管理特別会計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</si>
  <si>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</si>
  <si>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</si>
  <si>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</si>
  <si>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</si>
  <si>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</si>
  <si>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</si>
  <si>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</si>
  <si>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</si>
  <si>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</si>
  <si>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</si>
  <si>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</si>
  <si>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</si>
  <si>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</si>
  <si>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さいたま市国民健康保険事業特別会計</t>
    <phoneticPr fontId="5"/>
  </si>
  <si>
    <t>さいたま市介護保険事業特別会計</t>
    <phoneticPr fontId="5"/>
  </si>
  <si>
    <t>さいたま市後期高齢者医療事業特別会計</t>
    <phoneticPr fontId="5"/>
  </si>
  <si>
    <t>さいたま市水道事業会計</t>
    <phoneticPr fontId="5"/>
  </si>
  <si>
    <t>法適用企業</t>
    <phoneticPr fontId="5"/>
  </si>
  <si>
    <t>さいたま市病院事業会計</t>
    <phoneticPr fontId="5"/>
  </si>
  <si>
    <t>法適用企業</t>
    <phoneticPr fontId="5"/>
  </si>
  <si>
    <t>さいたま市下水道事業会計</t>
    <phoneticPr fontId="5"/>
  </si>
  <si>
    <t>法適用企業</t>
    <phoneticPr fontId="5"/>
  </si>
  <si>
    <t>さいたま市食肉中央卸売市場及びと畜場事業特別会計</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</si>
  <si>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</si>
  <si>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</si>
  <si>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</si>
  <si>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</si>
  <si>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</si>
  <si>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</si>
  <si>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</si>
  <si>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</si>
  <si>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</si>
  <si>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</si>
  <si>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</si>
  <si>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</si>
  <si>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</si>
  <si>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</si>
  <si>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</si>
  <si>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</si>
  <si>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</si>
  <si>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</si>
  <si>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</si>
  <si>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</si>
  <si>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</si>
  <si>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</si>
  <si>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</si>
  <si>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</si>
  <si>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</si>
  <si>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</si>
  <si>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</si>
  <si>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</si>
  <si>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</si>
  <si>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</si>
  <si>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</si>
  <si>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</si>
  <si>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</si>
  <si>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</si>
  <si>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</si>
  <si>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</si>
  <si>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</si>
  <si>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</si>
  <si>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</si>
  <si>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</si>
  <si>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</si>
  <si>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</si>
  <si>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</si>
  <si>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</si>
  <si>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</si>
  <si>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</si>
  <si>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</si>
  <si>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</si>
  <si>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</si>
  <si>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</si>
  <si>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</si>
  <si>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</si>
  <si>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</si>
  <si>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</si>
  <si>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</si>
  <si>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</si>
  <si>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</si>
  <si>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</si>
  <si>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</si>
  <si>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</si>
  <si>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さいたま市下水道事業会計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</si>
  <si>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</si>
  <si>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</si>
  <si>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さいたま市病院事業会計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</si>
  <si>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</si>
  <si>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さいたま市指扇土地区画整理事業特別会計</t>
    <phoneticPr fontId="5"/>
  </si>
  <si>
    <t>(Ｆ)</t>
    <phoneticPr fontId="5"/>
  </si>
  <si>
    <t>さいたま市浦和東部第一特定土地区画整理事業特別会計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</si>
  <si>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</si>
  <si>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</si>
  <si>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</si>
  <si>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</si>
  <si>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</si>
  <si>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</si>
  <si>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</si>
  <si>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</si>
  <si>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</si>
  <si>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</si>
  <si>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</si>
  <si>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</si>
  <si>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</si>
  <si>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</si>
  <si>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</si>
  <si>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</si>
  <si>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</si>
  <si>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</si>
  <si>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</si>
  <si>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</si>
  <si>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</si>
  <si>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</si>
  <si>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</si>
  <si>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</si>
  <si>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</si>
  <si>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</si>
  <si>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</si>
  <si>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</si>
  <si>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</si>
  <si>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</si>
  <si>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</si>
  <si>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</si>
  <si>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</si>
  <si>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</si>
  <si>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</si>
  <si>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</si>
  <si>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</si>
  <si>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</si>
  <si>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</si>
  <si>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</si>
  <si>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</si>
  <si>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</si>
  <si>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</si>
  <si>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</si>
  <si>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</si>
  <si>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</si>
  <si>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</si>
  <si>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</si>
  <si>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</si>
  <si>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</si>
  <si>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</si>
  <si>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</si>
  <si>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</si>
  <si>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</si>
  <si>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</si>
  <si>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</si>
  <si>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</si>
  <si>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</si>
  <si>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</si>
  <si>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</si>
  <si>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</si>
  <si>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</si>
  <si>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</si>
  <si>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</si>
  <si>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</si>
  <si>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</si>
  <si>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</si>
  <si>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</si>
  <si>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</si>
  <si>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</si>
  <si>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</si>
  <si>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</si>
  <si>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</si>
  <si>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</si>
  <si>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</si>
  <si>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</si>
  <si>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</si>
  <si>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</si>
  <si>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</si>
  <si>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</si>
  <si>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</si>
  <si>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</si>
  <si>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</si>
  <si>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さいたま市水道事業会計</t>
  </si>
  <si>
    <t>さいたま市病院事業会計</t>
  </si>
  <si>
    <t>一般会計</t>
  </si>
  <si>
    <t>さいたま市下水道事業会計</t>
  </si>
  <si>
    <t>さいたま市介護保険事業特別会計</t>
  </si>
  <si>
    <t>さいたま市国民健康保険事業特別会計</t>
  </si>
  <si>
    <t>さいたま市後期高齢者医療事業特別会計</t>
  </si>
  <si>
    <t>さいたま市食肉中央卸売市場及びと畜場事業特別会計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</si>
  <si>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</si>
  <si>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</si>
  <si>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</si>
  <si>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</si>
  <si>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</si>
  <si>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</si>
  <si>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</si>
  <si>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</si>
  <si>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公益財団法人さいたま市スポーツ協会</t>
  </si>
  <si>
    <t>公益財団法人さいたま市文化振興事業団</t>
    <rPh sb="0" eb="2">
      <t>コウエキ</t>
    </rPh>
    <rPh sb="2" eb="4">
      <t>ザイダン</t>
    </rPh>
    <rPh sb="4" eb="6">
      <t>ホウジン</t>
    </rPh>
    <phoneticPr fontId="1"/>
  </si>
  <si>
    <t>一般財団法人さいたま市浦和地域医療センター</t>
    <rPh sb="0" eb="2">
      <t>イッパン</t>
    </rPh>
    <rPh sb="2" eb="4">
      <t>ザイダン</t>
    </rPh>
    <rPh sb="4" eb="6">
      <t>ホウジン</t>
    </rPh>
    <phoneticPr fontId="1"/>
  </si>
  <si>
    <t>公益財団法人さいたま市産業創造財団</t>
  </si>
  <si>
    <t>公益社団法人さいたま観光国際協会</t>
    <rPh sb="0" eb="2">
      <t>コウエキ</t>
    </rPh>
    <phoneticPr fontId="1"/>
  </si>
  <si>
    <t>公益財団法人さいたま市公園緑地協会</t>
  </si>
  <si>
    <t>一般財団法人さいたま市都市整備公社</t>
    <rPh sb="0" eb="2">
      <t>イッパン</t>
    </rPh>
    <rPh sb="2" eb="4">
      <t>ザイダン</t>
    </rPh>
    <rPh sb="4" eb="6">
      <t>ホウジン</t>
    </rPh>
    <rPh sb="10" eb="11">
      <t>シ</t>
    </rPh>
    <rPh sb="11" eb="13">
      <t>トシ</t>
    </rPh>
    <rPh sb="13" eb="15">
      <t>セイビ</t>
    </rPh>
    <rPh sb="15" eb="17">
      <t>コウシャ</t>
    </rPh>
    <phoneticPr fontId="1"/>
  </si>
  <si>
    <t>北浦和ターミナルビル株式会社</t>
  </si>
  <si>
    <t>与野都市開発株式会社</t>
  </si>
  <si>
    <t>岩槻都市振興株式会社</t>
  </si>
  <si>
    <t>一般財団法人さいたま市土地区画整理協会</t>
    <rPh sb="0" eb="2">
      <t>イッパン</t>
    </rPh>
    <phoneticPr fontId="1"/>
  </si>
  <si>
    <t>埼玉高速鉄道株式会社</t>
    <rPh sb="6" eb="10">
      <t>カブシキガイシャ</t>
    </rPh>
    <phoneticPr fontId="17"/>
  </si>
  <si>
    <t>大間木水深特定土地区画整理組合</t>
  </si>
  <si>
    <t>大門第二特定土地区画整理組合</t>
  </si>
  <si>
    <t>大門上・下野田特定土地区画整理組合</t>
  </si>
  <si>
    <t>大谷口・太田窪土地区画整理組合</t>
  </si>
  <si>
    <t>丸ヶ崎土地区画整理組合</t>
  </si>
  <si>
    <t>七里駅北側特定土地区画整理組合</t>
  </si>
  <si>
    <t>台・一ノ久保特定土地区画整理組合</t>
  </si>
  <si>
    <t>大和田特定土地区画整理組合</t>
  </si>
  <si>
    <t>中川第一特定土地区画整理組合</t>
  </si>
  <si>
    <t>土呂農住特定土地区画整理組合</t>
  </si>
  <si>
    <t>島町西部土地区画整理組合</t>
  </si>
  <si>
    <t>内谷・会ノ谷特定土地区画整理組合</t>
  </si>
  <si>
    <t>風渡野南特定土地区画整理組合</t>
  </si>
  <si>
    <t>蓮沼下特定土地区画整理組合</t>
  </si>
  <si>
    <t>〇</t>
  </si>
  <si>
    <t>彩の国さいたま人づくり広域連合</t>
    <rPh sb="0" eb="1">
      <t>サイ</t>
    </rPh>
    <rPh sb="2" eb="3">
      <t>クニ</t>
    </rPh>
    <rPh sb="7" eb="8">
      <t>ヒト</t>
    </rPh>
    <rPh sb="11" eb="13">
      <t>コウイキ</t>
    </rPh>
    <rPh sb="13" eb="15">
      <t>レンゴウ</t>
    </rPh>
    <phoneticPr fontId="18"/>
  </si>
  <si>
    <t>埼玉県都市競艇組合</t>
    <rPh sb="0" eb="3">
      <t>サイタマケン</t>
    </rPh>
    <rPh sb="3" eb="5">
      <t>トシ</t>
    </rPh>
    <rPh sb="5" eb="7">
      <t>キョウテイ</t>
    </rPh>
    <rPh sb="7" eb="9">
      <t>クミアイ</t>
    </rPh>
    <phoneticPr fontId="18"/>
  </si>
  <si>
    <t>埼玉県浦和競馬組合</t>
    <rPh sb="0" eb="3">
      <t>サイタマケン</t>
    </rPh>
    <rPh sb="3" eb="5">
      <t>ウラワ</t>
    </rPh>
    <rPh sb="5" eb="7">
      <t>ケイバ</t>
    </rPh>
    <rPh sb="7" eb="9">
      <t>クミアイ</t>
    </rPh>
    <phoneticPr fontId="18"/>
  </si>
  <si>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18"/>
  </si>
  <si>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18"/>
  </si>
  <si>
    <t>-</t>
    <phoneticPr fontId="2"/>
  </si>
  <si>
    <t>公営事業</t>
    <rPh sb="0" eb="2">
      <t>コウエイ</t>
    </rPh>
    <rPh sb="2" eb="4">
      <t>ジギョウ</t>
    </rPh>
    <phoneticPr fontId="2"/>
  </si>
  <si>
    <t>-</t>
    <phoneticPr fontId="2"/>
  </si>
  <si>
    <t>▲11</t>
  </si>
  <si>
    <t>R4で組合解散</t>
    <rPh sb="3" eb="5">
      <t>クミアイ</t>
    </rPh>
    <rPh sb="5" eb="7">
      <t>カイサン</t>
    </rPh>
    <phoneticPr fontId="2"/>
  </si>
  <si>
    <t>-</t>
    <phoneticPr fontId="2"/>
  </si>
  <si>
    <t>公共施設マネジメント基金</t>
    <phoneticPr fontId="5"/>
  </si>
  <si>
    <t>庁舎整備基金</t>
    <phoneticPr fontId="2"/>
  </si>
  <si>
    <t>合併振興基金</t>
    <phoneticPr fontId="2"/>
  </si>
  <si>
    <t>都市開発基金</t>
    <phoneticPr fontId="2"/>
  </si>
  <si>
    <t>災害救助基金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</si>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</sst>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1" fillId="0" borderId="0">
      <alignment vertical="center"/>
    </xf>
    <xf numFmtId="0" fontId="39" fillId="0" borderId="0">
      <alignment vertical="center"/>
    </xf>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41">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6"/>
    <cellStyle name="標準 2 2" xfId="7"/>
    <cellStyle name="標準 2 3" xfId="10"/>
    <cellStyle name="標準 2 3 2" xfId="29"/>
    <cellStyle name="標準 2_2007AJAHO401600" xfId="30"/>
    <cellStyle name="標準 3" xfId="11"/>
    <cellStyle name="標準 3 2" xfId="32"/>
    <cellStyle name="標準 3 3" xfId="39"/>
    <cellStyle name="標準 3 4" xfId="31"/>
    <cellStyle name="標準 3_APAHO401000" xfId="33"/>
    <cellStyle name="標準 4" xfId="5"/>
    <cellStyle name="標準 4 2" xfId="34"/>
    <cellStyle name="標準 4_APAHO401000" xfId="35"/>
    <cellStyle name="標準 4_APAHO401600" xfId="1"/>
    <cellStyle name="標準 4_APAHO4019001" xfId="4"/>
    <cellStyle name="標準 4_ZJ08_022012_青森市_2010" xfId="3"/>
    <cellStyle name="標準 5" xfId="36"/>
    <cellStyle name="標準 6" xfId="8"/>
    <cellStyle name="標準 6 2" xfId="38"/>
    <cellStyle name="標準 6 3" xfId="3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96A8-485C-8871-6C2B633451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62747</c:v>
                </c:pt>
                <c:pt idx="1">
                  <c:v>55672</c:v>
                </c:pt>
                <c:pt idx="2">
                  <c:v>51789</c:v>
                </c:pt>
                <c:pt idx="3">
                  <c:v>53789</c:v>
                </c:pt>
                <c:pt idx="4">
                  <c:v>54196</c:v>
                </c:pt>
              </c:numCache>
            </c:numRef>
          </c:val>
          <c:smooth val="0"/>
          <c:extLst>
            <c:ext xmlns:c16="http://schemas.microsoft.com/office/drawing/2014/chart" uri="{C3380CC4-5D6E-409C-BE32-E72D297353CC}">
              <c16:uniqueId val="{00000001-96A8-485C-8871-6C2B633451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0.49</c:v>
                </c:pt>
                <c:pt idx="1">
                  <c:v>0.57999999999999996</c:v>
                </c:pt>
                <c:pt idx="2">
                  <c:v>2.52</c:v>
                </c:pt>
                <c:pt idx="3">
                  <c:v>2.2400000000000002</c:v>
                </c:pt>
                <c:pt idx="4">
                  <c:v>1.85</c:v>
                </c:pt>
              </c:numCache>
            </c:numRef>
          </c:val>
          <c:extLst>
            <c:ext xmlns:c16="http://schemas.microsoft.com/office/drawing/2014/chart" uri="{C3380CC4-5D6E-409C-BE32-E72D297353CC}">
              <c16:uniqueId val="{00000000-C27D-4A36-BBF5-557EA10590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7.61</c:v>
                </c:pt>
                <c:pt idx="1">
                  <c:v>7.55</c:v>
                </c:pt>
                <c:pt idx="2">
                  <c:v>7.27</c:v>
                </c:pt>
                <c:pt idx="3">
                  <c:v>9.27</c:v>
                </c:pt>
                <c:pt idx="4">
                  <c:v>11.65</c:v>
                </c:pt>
              </c:numCache>
            </c:numRef>
          </c:val>
          <c:extLst>
            <c:ext xmlns:c16="http://schemas.microsoft.com/office/drawing/2014/chart" uri="{C3380CC4-5D6E-409C-BE32-E72D297353CC}">
              <c16:uniqueId val="{00000001-C27D-4A36-BBF5-557EA10590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0.49</c:v>
                </c:pt>
                <c:pt idx="1">
                  <c:v>0.08</c:v>
                </c:pt>
                <c:pt idx="2">
                  <c:v>1.87</c:v>
                </c:pt>
                <c:pt idx="3">
                  <c:v>2.2400000000000002</c:v>
                </c:pt>
                <c:pt idx="4">
                  <c:v>1.85</c:v>
                </c:pt>
              </c:numCache>
            </c:numRef>
          </c:val>
          <c:smooth val="0"/>
          <c:extLst>
            <c:ext xmlns:c16="http://schemas.microsoft.com/office/drawing/2014/chart" uri="{C3380CC4-5D6E-409C-BE32-E72D297353CC}">
              <c16:uniqueId val="{00000002-C27D-4A36-BBF5-557EA10590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91F-4A56-A57C-05173EC8CF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1F-4A56-A57C-05173EC8CF87}"/>
            </c:ext>
          </c:extLst>
        </c:ser>
        <c:ser>
          <c:idx val="2"/>
          <c:order val="2"/>
          <c:tx>
            <c:strRef>
              <c:f>データシート!$A$29</c:f>
              <c:strCache>
                <c:ptCount val="1"/>
                <c:pt idx="0">
                  <c:v>さいたま市食肉中央卸売市場及びと畜場事業特別会計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extLst>
            <c:ext xmlns:c16="http://schemas.microsoft.com/office/drawing/2014/chart" uri="{C3380CC4-5D6E-409C-BE32-E72D297353CC}">
              <c16:uniqueId val="{00000002-591F-4A56-A57C-05173EC8CF87}"/>
            </c:ext>
          </c:extLst>
        </c:ser>
        <c:ser>
          <c:idx val="3"/>
          <c:order val="3"/>
          <c:tx>
            <c:strRef>
              <c:f>データシート!$A$30</c:f>
              <c:strCache>
                <c:ptCount val="1"/>
                <c:pt idx="0">
                  <c:v>さいたま市後期高齢者医療事業特別会計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591F-4A56-A57C-05173EC8CF87}"/>
            </c:ext>
          </c:extLst>
        </c:ser>
        <c:ser>
          <c:idx val="4"/>
          <c:order val="4"/>
          <c:tx>
            <c:strRef>
              <c:f>データシート!$A$31</c:f>
              <c:strCache>
                <c:ptCount val="1"/>
                <c:pt idx="0">
                  <c:v>さいたま市国民健康保険事業特別会計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0.03</c:v>
                </c:pt>
                <c:pt idx="4">
                  <c:v>#N/A</c:v>
                </c:pt>
                <c:pt idx="5">
                  <c:v>0.47</c:v>
                </c:pt>
                <c:pt idx="6">
                  <c:v>#N/A</c:v>
                </c:pt>
                <c:pt idx="7">
                  <c:v>0.11</c:v>
                </c:pt>
                <c:pt idx="8">
                  <c:v>#N/A</c:v>
                </c:pt>
                <c:pt idx="9">
                  <c:v>0.05</c:v>
                </c:pt>
              </c:numCache>
            </c:numRef>
          </c:val>
          <c:extLst>
            <c:ext xmlns:c16="http://schemas.microsoft.com/office/drawing/2014/chart" uri="{C3380CC4-5D6E-409C-BE32-E72D297353CC}">
              <c16:uniqueId val="{00000004-591F-4A56-A57C-05173EC8CF87}"/>
            </c:ext>
          </c:extLst>
        </c:ser>
        <c:ser>
          <c:idx val="5"/>
          <c:order val="5"/>
          <c:tx>
            <c:strRef>
              <c:f>データシート!$A$32</c:f>
              <c:strCache>
                <c:ptCount val="1"/>
                <c:pt idx="0">
                  <c:v>さいたま市介護保険事業特別会計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0.33</c:v>
                </c:pt>
                <c:pt idx="2">
                  <c:v>#N/A</c:v>
                </c:pt>
                <c:pt idx="3">
                  <c:v>0.24</c:v>
                </c:pt>
                <c:pt idx="4">
                  <c:v>#N/A</c:v>
                </c:pt>
                <c:pt idx="5">
                  <c:v>0.63</c:v>
                </c:pt>
                <c:pt idx="6">
                  <c:v>#N/A</c:v>
                </c:pt>
                <c:pt idx="7">
                  <c:v>0.64</c:v>
                </c:pt>
                <c:pt idx="8">
                  <c:v>#N/A</c:v>
                </c:pt>
                <c:pt idx="9">
                  <c:v>0.85</c:v>
                </c:pt>
              </c:numCache>
            </c:numRef>
          </c:val>
          <c:extLst>
            <c:ext xmlns:c16="http://schemas.microsoft.com/office/drawing/2014/chart" uri="{C3380CC4-5D6E-409C-BE32-E72D297353CC}">
              <c16:uniqueId val="{00000005-591F-4A56-A57C-05173EC8CF87}"/>
            </c:ext>
          </c:extLst>
        </c:ser>
        <c:ser>
          <c:idx val="6"/>
          <c:order val="6"/>
          <c:tx>
            <c:strRef>
              <c:f>データシート!$A$33</c:f>
              <c:strCache>
                <c:ptCount val="1"/>
                <c:pt idx="0">
                  <c:v>さいたま市下水道事業会計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1.33</c:v>
                </c:pt>
                <c:pt idx="2">
                  <c:v>#N/A</c:v>
                </c:pt>
                <c:pt idx="3">
                  <c:v>1.54</c:v>
                </c:pt>
                <c:pt idx="4">
                  <c:v>#N/A</c:v>
                </c:pt>
                <c:pt idx="5">
                  <c:v>1.68</c:v>
                </c:pt>
                <c:pt idx="6">
                  <c:v>#N/A</c:v>
                </c:pt>
                <c:pt idx="7">
                  <c:v>1.72</c:v>
                </c:pt>
                <c:pt idx="8">
                  <c:v>#N/A</c:v>
                </c:pt>
                <c:pt idx="9">
                  <c:v>1.57</c:v>
                </c:pt>
              </c:numCache>
            </c:numRef>
          </c:val>
          <c:extLst>
            <c:ext xmlns:c16="http://schemas.microsoft.com/office/drawing/2014/chart" uri="{C3380CC4-5D6E-409C-BE32-E72D297353CC}">
              <c16:uniqueId val="{00000006-591F-4A56-A57C-05173EC8CF8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0.49</c:v>
                </c:pt>
                <c:pt idx="2">
                  <c:v>#N/A</c:v>
                </c:pt>
                <c:pt idx="3">
                  <c:v>0.57999999999999996</c:v>
                </c:pt>
                <c:pt idx="4">
                  <c:v>#N/A</c:v>
                </c:pt>
                <c:pt idx="5">
                  <c:v>2.5099999999999998</c:v>
                </c:pt>
                <c:pt idx="6">
                  <c:v>#N/A</c:v>
                </c:pt>
                <c:pt idx="7">
                  <c:v>2.2400000000000002</c:v>
                </c:pt>
                <c:pt idx="8">
                  <c:v>#N/A</c:v>
                </c:pt>
                <c:pt idx="9">
                  <c:v>1.84</c:v>
                </c:pt>
              </c:numCache>
            </c:numRef>
          </c:val>
          <c:extLst>
            <c:ext xmlns:c16="http://schemas.microsoft.com/office/drawing/2014/chart" uri="{C3380CC4-5D6E-409C-BE32-E72D297353CC}">
              <c16:uniqueId val="{00000007-591F-4A56-A57C-05173EC8CF87}"/>
            </c:ext>
          </c:extLst>
        </c:ser>
        <c:ser>
          <c:idx val="8"/>
          <c:order val="8"/>
          <c:tx>
            <c:strRef>
              <c:f>データシート!$A$35</c:f>
              <c:strCache>
                <c:ptCount val="1"/>
                <c:pt idx="0">
                  <c:v>さいたま市病院事業会計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1.85</c:v>
                </c:pt>
                <c:pt idx="2">
                  <c:v>#N/A</c:v>
                </c:pt>
                <c:pt idx="3">
                  <c:v>0.8</c:v>
                </c:pt>
                <c:pt idx="4">
                  <c:v>#N/A</c:v>
                </c:pt>
                <c:pt idx="5">
                  <c:v>1.46</c:v>
                </c:pt>
                <c:pt idx="6">
                  <c:v>#N/A</c:v>
                </c:pt>
                <c:pt idx="7">
                  <c:v>2.1</c:v>
                </c:pt>
                <c:pt idx="8">
                  <c:v>#N/A</c:v>
                </c:pt>
                <c:pt idx="9">
                  <c:v>2.5499999999999998</c:v>
                </c:pt>
              </c:numCache>
            </c:numRef>
          </c:val>
          <c:extLst>
            <c:ext xmlns:c16="http://schemas.microsoft.com/office/drawing/2014/chart" uri="{C3380CC4-5D6E-409C-BE32-E72D297353CC}">
              <c16:uniqueId val="{00000008-591F-4A56-A57C-05173EC8CF87}"/>
            </c:ext>
          </c:extLst>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4.37</c:v>
                </c:pt>
                <c:pt idx="2">
                  <c:v>#N/A</c:v>
                </c:pt>
                <c:pt idx="3">
                  <c:v>3.91</c:v>
                </c:pt>
                <c:pt idx="4">
                  <c:v>#N/A</c:v>
                </c:pt>
                <c:pt idx="5">
                  <c:v>3.64</c:v>
                </c:pt>
                <c:pt idx="6">
                  <c:v>#N/A</c:v>
                </c:pt>
                <c:pt idx="7">
                  <c:v>3.84</c:v>
                </c:pt>
                <c:pt idx="8">
                  <c:v>#N/A</c:v>
                </c:pt>
                <c:pt idx="9">
                  <c:v>3.86</c:v>
                </c:pt>
              </c:numCache>
            </c:numRef>
          </c:val>
          <c:extLst>
            <c:ext xmlns:c16="http://schemas.microsoft.com/office/drawing/2014/chart" uri="{C3380CC4-5D6E-409C-BE32-E72D297353CC}">
              <c16:uniqueId val="{00000009-591F-4A56-A57C-05173EC8CF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42794</c:v>
                </c:pt>
                <c:pt idx="5">
                  <c:v>41621</c:v>
                </c:pt>
                <c:pt idx="8">
                  <c:v>41316</c:v>
                </c:pt>
                <c:pt idx="11">
                  <c:v>39956</c:v>
                </c:pt>
                <c:pt idx="14">
                  <c:v>40873</c:v>
                </c:pt>
              </c:numCache>
            </c:numRef>
          </c:val>
          <c:extLst>
            <c:ext xmlns:c16="http://schemas.microsoft.com/office/drawing/2014/chart" uri="{C3380CC4-5D6E-409C-BE32-E72D297353CC}">
              <c16:uniqueId val="{00000000-CE21-4857-8BFC-F687477033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21-4857-8BFC-F687477033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366</c:v>
                </c:pt>
                <c:pt idx="3">
                  <c:v>581</c:v>
                </c:pt>
                <c:pt idx="6">
                  <c:v>577</c:v>
                </c:pt>
                <c:pt idx="9">
                  <c:v>570</c:v>
                </c:pt>
                <c:pt idx="12">
                  <c:v>625</c:v>
                </c:pt>
              </c:numCache>
            </c:numRef>
          </c:val>
          <c:extLst>
            <c:ext xmlns:c16="http://schemas.microsoft.com/office/drawing/2014/chart" uri="{C3380CC4-5D6E-409C-BE32-E72D297353CC}">
              <c16:uniqueId val="{00000002-CE21-4857-8BFC-F687477033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21-4857-8BFC-F687477033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5033</c:v>
                </c:pt>
                <c:pt idx="3">
                  <c:v>4435</c:v>
                </c:pt>
                <c:pt idx="6">
                  <c:v>5143</c:v>
                </c:pt>
                <c:pt idx="9">
                  <c:v>5417</c:v>
                </c:pt>
                <c:pt idx="12">
                  <c:v>5205</c:v>
                </c:pt>
              </c:numCache>
            </c:numRef>
          </c:val>
          <c:extLst>
            <c:ext xmlns:c16="http://schemas.microsoft.com/office/drawing/2014/chart" uri="{C3380CC4-5D6E-409C-BE32-E72D297353CC}">
              <c16:uniqueId val="{00000004-CE21-4857-8BFC-F687477033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3333</c:v>
                </c:pt>
                <c:pt idx="3">
                  <c:v>3333</c:v>
                </c:pt>
                <c:pt idx="6">
                  <c:v>3333</c:v>
                </c:pt>
                <c:pt idx="9">
                  <c:v>3333</c:v>
                </c:pt>
                <c:pt idx="12">
                  <c:v>3333</c:v>
                </c:pt>
              </c:numCache>
            </c:numRef>
          </c:val>
          <c:extLst>
            <c:ext xmlns:c16="http://schemas.microsoft.com/office/drawing/2014/chart" uri="{C3380CC4-5D6E-409C-BE32-E72D297353CC}">
              <c16:uniqueId val="{00000005-CE21-4857-8BFC-F687477033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21-4857-8BFC-F687477033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47554</c:v>
                </c:pt>
                <c:pt idx="3">
                  <c:v>49397</c:v>
                </c:pt>
                <c:pt idx="6">
                  <c:v>51260</c:v>
                </c:pt>
                <c:pt idx="9">
                  <c:v>51303</c:v>
                </c:pt>
                <c:pt idx="12">
                  <c:v>50314</c:v>
                </c:pt>
              </c:numCache>
            </c:numRef>
          </c:val>
          <c:extLst>
            <c:ext xmlns:c16="http://schemas.microsoft.com/office/drawing/2014/chart" uri="{C3380CC4-5D6E-409C-BE32-E72D297353CC}">
              <c16:uniqueId val="{00000007-CE21-4857-8BFC-F687477033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13492</c:v>
                </c:pt>
                <c:pt idx="2">
                  <c:v>#N/A</c:v>
                </c:pt>
                <c:pt idx="3">
                  <c:v>#N/A</c:v>
                </c:pt>
                <c:pt idx="4">
                  <c:v>16125</c:v>
                </c:pt>
                <c:pt idx="5">
                  <c:v>#N/A</c:v>
                </c:pt>
                <c:pt idx="6">
                  <c:v>#N/A</c:v>
                </c:pt>
                <c:pt idx="7">
                  <c:v>18997</c:v>
                </c:pt>
                <c:pt idx="8">
                  <c:v>#N/A</c:v>
                </c:pt>
                <c:pt idx="9">
                  <c:v>#N/A</c:v>
                </c:pt>
                <c:pt idx="10">
                  <c:v>20667</c:v>
                </c:pt>
                <c:pt idx="11">
                  <c:v>#N/A</c:v>
                </c:pt>
                <c:pt idx="12">
                  <c:v>#N/A</c:v>
                </c:pt>
                <c:pt idx="13">
                  <c:v>18604</c:v>
                </c:pt>
                <c:pt idx="14">
                  <c:v>#N/A</c:v>
                </c:pt>
              </c:numCache>
            </c:numRef>
          </c:val>
          <c:smooth val="0"/>
          <c:extLst>
            <c:ext xmlns:c16="http://schemas.microsoft.com/office/drawing/2014/chart" uri="{C3380CC4-5D6E-409C-BE32-E72D297353CC}">
              <c16:uniqueId val="{00000008-CE21-4857-8BFC-F687477033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384431</c:v>
                </c:pt>
                <c:pt idx="5">
                  <c:v>378372</c:v>
                </c:pt>
                <c:pt idx="8">
                  <c:v>377319</c:v>
                </c:pt>
                <c:pt idx="11">
                  <c:v>388044</c:v>
                </c:pt>
                <c:pt idx="14">
                  <c:v>385172</c:v>
                </c:pt>
              </c:numCache>
            </c:numRef>
          </c:val>
          <c:extLst>
            <c:ext xmlns:c16="http://schemas.microsoft.com/office/drawing/2014/chart" uri="{C3380CC4-5D6E-409C-BE32-E72D297353CC}">
              <c16:uniqueId val="{00000000-0089-43F2-AEBA-93B8E01CB2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103898</c:v>
                </c:pt>
                <c:pt idx="5">
                  <c:v>98808</c:v>
                </c:pt>
                <c:pt idx="8">
                  <c:v>102481</c:v>
                </c:pt>
                <c:pt idx="11">
                  <c:v>99277</c:v>
                </c:pt>
                <c:pt idx="14">
                  <c:v>99319</c:v>
                </c:pt>
              </c:numCache>
            </c:numRef>
          </c:val>
          <c:extLst>
            <c:ext xmlns:c16="http://schemas.microsoft.com/office/drawing/2014/chart" uri="{C3380CC4-5D6E-409C-BE32-E72D297353CC}">
              <c16:uniqueId val="{00000001-0089-43F2-AEBA-93B8E01CB2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67555</c:v>
                </c:pt>
                <c:pt idx="5">
                  <c:v>61315</c:v>
                </c:pt>
                <c:pt idx="8">
                  <c:v>59776</c:v>
                </c:pt>
                <c:pt idx="11">
                  <c:v>74211</c:v>
                </c:pt>
                <c:pt idx="14">
                  <c:v>84981</c:v>
                </c:pt>
              </c:numCache>
            </c:numRef>
          </c:val>
          <c:extLst>
            <c:ext xmlns:c16="http://schemas.microsoft.com/office/drawing/2014/chart" uri="{C3380CC4-5D6E-409C-BE32-E72D297353CC}">
              <c16:uniqueId val="{00000002-0089-43F2-AEBA-93B8E01CB2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89-43F2-AEBA-93B8E01CB2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89-43F2-AEBA-93B8E01CB2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530</c:v>
                </c:pt>
                <c:pt idx="3">
                  <c:v>435</c:v>
                </c:pt>
                <c:pt idx="6">
                  <c:v>407</c:v>
                </c:pt>
                <c:pt idx="9">
                  <c:v>407</c:v>
                </c:pt>
                <c:pt idx="12">
                  <c:v>620</c:v>
                </c:pt>
              </c:numCache>
            </c:numRef>
          </c:val>
          <c:extLst>
            <c:ext xmlns:c16="http://schemas.microsoft.com/office/drawing/2014/chart" uri="{C3380CC4-5D6E-409C-BE32-E72D297353CC}">
              <c16:uniqueId val="{00000005-0089-43F2-AEBA-93B8E01CB2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74885</c:v>
                </c:pt>
                <c:pt idx="3">
                  <c:v>74154</c:v>
                </c:pt>
                <c:pt idx="6">
                  <c:v>75224</c:v>
                </c:pt>
                <c:pt idx="9">
                  <c:v>74603</c:v>
                </c:pt>
                <c:pt idx="12">
                  <c:v>75184</c:v>
                </c:pt>
              </c:numCache>
            </c:numRef>
          </c:val>
          <c:extLst>
            <c:ext xmlns:c16="http://schemas.microsoft.com/office/drawing/2014/chart" uri="{C3380CC4-5D6E-409C-BE32-E72D297353CC}">
              <c16:uniqueId val="{00000006-0089-43F2-AEBA-93B8E01CB2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089-43F2-AEBA-93B8E01CB2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60801</c:v>
                </c:pt>
                <c:pt idx="3">
                  <c:v>75693</c:v>
                </c:pt>
                <c:pt idx="6">
                  <c:v>73023</c:v>
                </c:pt>
                <c:pt idx="9">
                  <c:v>70512</c:v>
                </c:pt>
                <c:pt idx="12">
                  <c:v>68241</c:v>
                </c:pt>
              </c:numCache>
            </c:numRef>
          </c:val>
          <c:extLst>
            <c:ext xmlns:c16="http://schemas.microsoft.com/office/drawing/2014/chart" uri="{C3380CC4-5D6E-409C-BE32-E72D297353CC}">
              <c16:uniqueId val="{00000008-0089-43F2-AEBA-93B8E01CB2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5112</c:v>
                </c:pt>
                <c:pt idx="3">
                  <c:v>4599</c:v>
                </c:pt>
                <c:pt idx="6">
                  <c:v>4078</c:v>
                </c:pt>
                <c:pt idx="9">
                  <c:v>4277</c:v>
                </c:pt>
                <c:pt idx="12">
                  <c:v>4029</c:v>
                </c:pt>
              </c:numCache>
            </c:numRef>
          </c:val>
          <c:extLst>
            <c:ext xmlns:c16="http://schemas.microsoft.com/office/drawing/2014/chart" uri="{C3380CC4-5D6E-409C-BE32-E72D297353CC}">
              <c16:uniqueId val="{00000009-0089-43F2-AEBA-93B8E01CB2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471864</c:v>
                </c:pt>
                <c:pt idx="3">
                  <c:v>471043</c:v>
                </c:pt>
                <c:pt idx="6">
                  <c:v>466542</c:v>
                </c:pt>
                <c:pt idx="9">
                  <c:v>468335</c:v>
                </c:pt>
                <c:pt idx="12">
                  <c:v>470035</c:v>
                </c:pt>
              </c:numCache>
            </c:numRef>
          </c:val>
          <c:extLst>
            <c:ext xmlns:c16="http://schemas.microsoft.com/office/drawing/2014/chart" uri="{C3380CC4-5D6E-409C-BE32-E72D297353CC}">
              <c16:uniqueId val="{0000000A-0089-43F2-AEBA-93B8E01CB2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57308</c:v>
                </c:pt>
                <c:pt idx="2">
                  <c:v>#N/A</c:v>
                </c:pt>
                <c:pt idx="3">
                  <c:v>#N/A</c:v>
                </c:pt>
                <c:pt idx="4">
                  <c:v>87430</c:v>
                </c:pt>
                <c:pt idx="5">
                  <c:v>#N/A</c:v>
                </c:pt>
                <c:pt idx="6">
                  <c:v>#N/A</c:v>
                </c:pt>
                <c:pt idx="7">
                  <c:v>79697</c:v>
                </c:pt>
                <c:pt idx="8">
                  <c:v>#N/A</c:v>
                </c:pt>
                <c:pt idx="9">
                  <c:v>#N/A</c:v>
                </c:pt>
                <c:pt idx="10">
                  <c:v>56603</c:v>
                </c:pt>
                <c:pt idx="11">
                  <c:v>#N/A</c:v>
                </c:pt>
                <c:pt idx="12">
                  <c:v>#N/A</c:v>
                </c:pt>
                <c:pt idx="13">
                  <c:v>48636</c:v>
                </c:pt>
                <c:pt idx="14">
                  <c:v>#N/A</c:v>
                </c:pt>
              </c:numCache>
            </c:numRef>
          </c:val>
          <c:smooth val="0"/>
          <c:extLst>
            <c:ext xmlns:c16="http://schemas.microsoft.com/office/drawing/2014/chart" uri="{C3380CC4-5D6E-409C-BE32-E72D297353CC}">
              <c16:uniqueId val="{0000000B-0089-43F2-AEBA-93B8E01CB2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22497</c:v>
                </c:pt>
                <c:pt idx="1">
                  <c:v>30288</c:v>
                </c:pt>
                <c:pt idx="2">
                  <c:v>37616</c:v>
                </c:pt>
              </c:numCache>
            </c:numRef>
          </c:val>
          <c:extLst>
            <c:ext xmlns:c16="http://schemas.microsoft.com/office/drawing/2014/chart" uri="{C3380CC4-5D6E-409C-BE32-E72D297353CC}">
              <c16:uniqueId val="{00000000-B3C8-4303-8B76-3274D17F21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1831</c:v>
                </c:pt>
                <c:pt idx="1">
                  <c:v>1489</c:v>
                </c:pt>
                <c:pt idx="2">
                  <c:v>1479</c:v>
                </c:pt>
              </c:numCache>
            </c:numRef>
          </c:val>
          <c:extLst>
            <c:ext xmlns:c16="http://schemas.microsoft.com/office/drawing/2014/chart" uri="{C3380CC4-5D6E-409C-BE32-E72D297353CC}">
              <c16:uniqueId val="{00000001-B3C8-4303-8B76-3274D17F21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19892</c:v>
                </c:pt>
                <c:pt idx="1">
                  <c:v>24831</c:v>
                </c:pt>
                <c:pt idx="2">
                  <c:v>28808</c:v>
                </c:pt>
              </c:numCache>
            </c:numRef>
          </c:val>
          <c:extLst>
            <c:ext xmlns:c16="http://schemas.microsoft.com/office/drawing/2014/chart" uri="{C3380CC4-5D6E-409C-BE32-E72D297353CC}">
              <c16:uniqueId val="{00000002-B3C8-4303-8B76-3274D17F21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については、公債費の減等により、全体として減少した。</a:t>
          </a: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については、都市計画事業の財源として発行された地方債の償還額に充当した都市計画税の増額等により増加した。</a:t>
          </a:r>
        </a:p>
        <a:p>
          <a:r>
            <a:rPr kumimoji="1" lang="ja-JP" altLang="en-US" sz="1400">
              <a:latin typeface="ＭＳ ゴシック" pitchFamily="49" charset="-128"/>
              <a:ea typeface="ＭＳ ゴシック" pitchFamily="49" charset="-128"/>
            </a:rPr>
            <a:t>　今後も、有利な地方債を活用しながら、市債残高を見据えた普通建設事業の平準化に努める。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総務省が示す積立ルールが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年償還で毎年度の積立額を発行額の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分の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としているのに対し、本市では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年償還を予定しており、発行年度を含めて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年据置後、発行額の</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％ずつ積み立てているため乖離が生じている。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については、地方債現在高や退職手当負担見込額が増加した一方、公営企業債等繰入見込額が減少し、全体で減少した。</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については、充当可能基金が、財政調整基金や公共施設マネジメント基金等の積立てにより増加し、全体で増加した。</a:t>
          </a:r>
        </a:p>
        <a:p>
          <a:r>
            <a:rPr kumimoji="1" lang="ja-JP" altLang="en-US" sz="1400">
              <a:latin typeface="ＭＳ ゴシック" pitchFamily="49" charset="-128"/>
              <a:ea typeface="ＭＳ ゴシック" pitchFamily="49" charset="-128"/>
            </a:rPr>
            <a:t>　今後もインフラ整備や施設の老朽化対策により将来負担額の増加が見込まれることから、普通建設事業の平準化を図り、財政の健全化に努めていく必要がある。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埼玉県さいたま市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百万円を積み立てた。また、公共施設の計画的な保全及び更新の資金に充てるため、「公共施設マネジメント基金」に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百万円を新たに積立てたこと等により、基金全体として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財政調整基金は、財政の年度間調整を図るため、予算編成において財源不足が生じた場合、取崩しを行う。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に必要な財源に不足が生じた場合、取崩しを行う。市債の発行額が増加していく見込みであるため、決算剰余金が生じた場合等に積立てを行い、今後の公債費増加を踏まえて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公共施設マネジメント基金は、公共施設の計画的な保全及び更新を行っていくことから、継続して積立てを行うとともに、必要な財源に充てるため、取崩しを行う。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　　　　　　：庁舎（本庁舎又は区役所庁舎）の整備に必要な経費への充当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・公共施設マネジメント基金：市の公共施設の計画的な保全及び更新に必要な経費への充当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・庁舎整備基金：庁舎整備に必要な経費の財源を確保するため、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・合併振興基金：市民の連帯の強化や一体感の醸成、地域振興のための事業に係る経費に充てるため、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・庁舎整備基金：庁舎整備に必要な経費の財源を確保するため、継続して積立てを行う。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・公共施設マネジメント基金：市の公共施設の計画的な保全及び更新に必要な経費の財源を確保するため、継続して積立てを行う。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一方で、保全及び更新に必要な経費の財源に充てるため、取崩しを行う。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・合併振興基金：毎年度の予算編成の中で、必要な経費に充当することを検討していく。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決算において剰余金が生じた場合には、地方財政法の規定に基づき、積立てを行う。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また、財政の年度間調整を図るため、予算編成において財源不足が生じた場合、取崩しを行う。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市債の償還に必要な資金等として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繰上償還に代わる措置として減債基金への積立てを実施した分については、平成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年度にかけて取り崩すことを予定している。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また、市債発行額が増加していく見込みであるため、今後の公債費増額に備えて、決算剰余金が生じた場合などに積立てを行い、必要に応じて取崩しを行う。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1,339,333
1,310,452
217.43
666,656,729
657,348,945
5,960,610
322,781,920
455,984,431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市民の所得水準が高く、類似団体平均を上回る税収があるため、</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となっており、近年横ばい傾向となっている。</a:t>
          </a:r>
        </a:p>
        <a:p>
          <a:r>
            <a:rPr kumimoji="1" lang="ja-JP" altLang="en-US" sz="1300">
              <a:latin typeface="ＭＳ Ｐゴシック" panose="020B0600070205080204" pitchFamily="50" charset="-128"/>
              <a:ea typeface="ＭＳ Ｐゴシック" panose="020B0600070205080204" pitchFamily="50" charset="-128"/>
            </a:rPr>
            <a:t>　単年度の算定結果では、令和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0.980</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0.938</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0.961</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年度に基準財政収入額が減となったことにより低下したことを除き、概ね安定的に推移しており、引き続き、税の徴収強化等により歳入の確保に努める。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xdr:cNvCxnSpPr/>
      </xdr:nvCxnSpPr>
      <xdr:spPr>
        <a:xfrm flipV="1">
          <a:off x="4953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129117</xdr:rowOff>
    </xdr:from>
    <xdr:to>
      <xdr:col>23</xdr:col>
      <xdr:colOff>133350</xdr:colOff>
      <xdr:row>36</xdr:row>
      <xdr:rowOff>169333</xdr:rowOff>
    </xdr:to>
    <xdr:cxnSp macro="">
      <xdr:nvCxnSpPr>
        <xdr:cNvPr id="69" name="直線コネクタ 68"/>
        <xdr:cNvCxnSpPr/>
      </xdr:nvCxnSpPr>
      <xdr:spPr>
        <a:xfrm>
          <a:off x="4114800" y="63013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129117</xdr:rowOff>
    </xdr:to>
    <xdr:cxnSp macro="">
      <xdr:nvCxnSpPr>
        <xdr:cNvPr id="72" name="直線コネクタ 71"/>
        <xdr:cNvCxnSpPr/>
      </xdr:nvCxnSpPr>
      <xdr:spPr>
        <a:xfrm>
          <a:off x="3225800" y="62611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74" name="テキスト ボックス 73"/>
        <xdr:cNvSpPr txBox="1"/>
      </xdr:nvSpPr>
      <xdr:spPr>
        <a:xfrm>
          <a:off x="3733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5" name="直線コネクタ 74"/>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78" name="直線コネクタ 77"/>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118533</xdr:rowOff>
    </xdr:from>
    <xdr:to>
      <xdr:col>23</xdr:col>
      <xdr:colOff>184150</xdr:colOff>
      <xdr:row>37</xdr:row>
      <xdr:rowOff>48683</xdr:rowOff>
    </xdr:to>
    <xdr:sp macro="" textlink="">
      <xdr:nvSpPr>
        <xdr:cNvPr id="88" name="楕円 87"/>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135060</xdr:rowOff>
    </xdr:from>
    <xdr:ext cx="762000" cy="259045"/>
    <xdr:sp macro="" textlink="">
      <xdr:nvSpPr>
        <xdr:cNvPr id="89" name="財政力該当値テキスト"/>
        <xdr:cNvSpPr txBox="1"/>
      </xdr:nvSpPr>
      <xdr:spPr>
        <a:xfrm>
          <a:off x="5041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78317</xdr:rowOff>
    </xdr:from>
    <xdr:to>
      <xdr:col>19</xdr:col>
      <xdr:colOff>184150</xdr:colOff>
      <xdr:row>37</xdr:row>
      <xdr:rowOff>8467</xdr:rowOff>
    </xdr:to>
    <xdr:sp macro="" textlink="">
      <xdr:nvSpPr>
        <xdr:cNvPr id="90" name="楕円 89"/>
        <xdr:cNvSpPr/>
      </xdr:nvSpPr>
      <xdr:spPr>
        <a:xfrm>
          <a:off x="4064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18644</xdr:rowOff>
    </xdr:from>
    <xdr:ext cx="736600" cy="259045"/>
    <xdr:sp macro="" textlink="">
      <xdr:nvSpPr>
        <xdr:cNvPr id="91" name="テキスト ボックス 90"/>
        <xdr:cNvSpPr txBox="1"/>
      </xdr:nvSpPr>
      <xdr:spPr>
        <a:xfrm>
          <a:off x="3733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2" name="楕円 91"/>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3" name="テキスト ボックス 92"/>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4" name="楕円 93"/>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5" name="テキスト ボックス 94"/>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6" name="楕円 95"/>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7" name="テキスト ボックス 96"/>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費等の経常経費が増となったことにより、算定上の分子が約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地方税等が約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億円増となったものの、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億円減となったことにより、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算定上の分母となる経常的な一般財源収入が約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したことにより、経常収支比率が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今後も公債費や扶助費の増加が見込まれるため、引き続き、市税を始めとする自主財源の確保や事務事業の見直しによる経常経費の削減に努める。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xdr:cNvCxnSpPr/>
      </xdr:nvCxnSpPr>
      <xdr:spPr>
        <a:xfrm flipV="1">
          <a:off x="4953000" y="9896828"/>
          <a:ext cx="0" cy="1756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xdr:cNvSpPr txBox="1"/>
      </xdr:nvSpPr>
      <xdr:spPr>
        <a:xfrm>
          <a:off x="5041900" y="116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xdr:cNvCxnSpPr/>
      </xdr:nvCxnSpPr>
      <xdr:spPr>
        <a:xfrm>
          <a:off x="4864100" y="1165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38805</xdr:rowOff>
    </xdr:from>
    <xdr:to>
      <xdr:col>23</xdr:col>
      <xdr:colOff>133350</xdr:colOff>
      <xdr:row>62</xdr:row>
      <xdr:rowOff>111478</xdr:rowOff>
    </xdr:to>
    <xdr:cxnSp macro="">
      <xdr:nvCxnSpPr>
        <xdr:cNvPr id="132" name="直線コネクタ 131"/>
        <xdr:cNvCxnSpPr/>
      </xdr:nvCxnSpPr>
      <xdr:spPr>
        <a:xfrm>
          <a:off x="4114800" y="10325805"/>
          <a:ext cx="838200" cy="4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3" name="財政構造の弾力性平均値テキスト"/>
        <xdr:cNvSpPr txBox="1"/>
      </xdr:nvSpPr>
      <xdr:spPr>
        <a:xfrm>
          <a:off x="5041900" y="107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xdr:cNvSpPr/>
      </xdr:nvSpPr>
      <xdr:spPr>
        <a:xfrm>
          <a:off x="49022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38805</xdr:rowOff>
    </xdr:from>
    <xdr:to>
      <xdr:col>19</xdr:col>
      <xdr:colOff>133350</xdr:colOff>
      <xdr:row>63</xdr:row>
      <xdr:rowOff>167922</xdr:rowOff>
    </xdr:to>
    <xdr:cxnSp macro="">
      <xdr:nvCxnSpPr>
        <xdr:cNvPr id="135" name="直線コネクタ 134"/>
        <xdr:cNvCxnSpPr/>
      </xdr:nvCxnSpPr>
      <xdr:spPr>
        <a:xfrm flipV="1">
          <a:off x="3225800" y="10325805"/>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xdr:cNvSpPr/>
      </xdr:nvSpPr>
      <xdr:spPr>
        <a:xfrm>
          <a:off x="4064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101194</xdr:rowOff>
    </xdr:from>
    <xdr:ext cx="736600" cy="259045"/>
    <xdr:sp macro="" textlink="">
      <xdr:nvSpPr>
        <xdr:cNvPr id="137" name="テキスト ボックス 136"/>
        <xdr:cNvSpPr txBox="1"/>
      </xdr:nvSpPr>
      <xdr:spPr>
        <a:xfrm>
          <a:off x="3733800" y="1038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167922</xdr:rowOff>
    </xdr:from>
    <xdr:to>
      <xdr:col>15</xdr:col>
      <xdr:colOff>82550</xdr:colOff>
      <xdr:row>65</xdr:row>
      <xdr:rowOff>39511</xdr:rowOff>
    </xdr:to>
    <xdr:cxnSp macro="">
      <xdr:nvCxnSpPr>
        <xdr:cNvPr id="138" name="直線コネクタ 137"/>
        <xdr:cNvCxnSpPr/>
      </xdr:nvCxnSpPr>
      <xdr:spPr>
        <a:xfrm flipV="1">
          <a:off x="2336800" y="10969272"/>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xdr:cNvSpPr/>
      </xdr:nvSpPr>
      <xdr:spPr>
        <a:xfrm>
          <a:off x="3175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xdr:cNvSpPr txBox="1"/>
      </xdr:nvSpPr>
      <xdr:spPr>
        <a:xfrm>
          <a:off x="2844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39511</xdr:rowOff>
    </xdr:to>
    <xdr:cxnSp macro="">
      <xdr:nvCxnSpPr>
        <xdr:cNvPr id="141" name="直線コネクタ 140"/>
        <xdr:cNvCxnSpPr/>
      </xdr:nvCxnSpPr>
      <xdr:spPr>
        <a:xfrm>
          <a:off x="1447800" y="1115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xdr:cNvSpPr/>
      </xdr:nvSpPr>
      <xdr:spPr>
        <a:xfrm>
          <a:off x="2286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xdr:cNvSpPr txBox="1"/>
      </xdr:nvSpPr>
      <xdr:spPr>
        <a:xfrm>
          <a:off x="1955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xdr:cNvSpPr/>
      </xdr:nvSpPr>
      <xdr:spPr>
        <a:xfrm>
          <a:off x="1397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xdr:cNvSpPr txBox="1"/>
      </xdr:nvSpPr>
      <xdr:spPr>
        <a:xfrm>
          <a:off x="1066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60678</xdr:rowOff>
    </xdr:from>
    <xdr:to>
      <xdr:col>23</xdr:col>
      <xdr:colOff>184150</xdr:colOff>
      <xdr:row>62</xdr:row>
      <xdr:rowOff>162278</xdr:rowOff>
    </xdr:to>
    <xdr:sp macro="" textlink="">
      <xdr:nvSpPr>
        <xdr:cNvPr id="151" name="楕円 150"/>
        <xdr:cNvSpPr/>
      </xdr:nvSpPr>
      <xdr:spPr>
        <a:xfrm>
          <a:off x="49022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77205</xdr:rowOff>
    </xdr:from>
    <xdr:ext cx="762000" cy="259045"/>
    <xdr:sp macro="" textlink="">
      <xdr:nvSpPr>
        <xdr:cNvPr id="152" name="財政構造の弾力性該当値テキスト"/>
        <xdr:cNvSpPr txBox="1"/>
      </xdr:nvSpPr>
      <xdr:spPr>
        <a:xfrm>
          <a:off x="5041900" y="1053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159455</xdr:rowOff>
    </xdr:from>
    <xdr:to>
      <xdr:col>19</xdr:col>
      <xdr:colOff>184150</xdr:colOff>
      <xdr:row>60</xdr:row>
      <xdr:rowOff>89605</xdr:rowOff>
    </xdr:to>
    <xdr:sp macro="" textlink="">
      <xdr:nvSpPr>
        <xdr:cNvPr id="153" name="楕円 152"/>
        <xdr:cNvSpPr/>
      </xdr:nvSpPr>
      <xdr:spPr>
        <a:xfrm>
          <a:off x="4064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99782</xdr:rowOff>
    </xdr:from>
    <xdr:ext cx="736600" cy="259045"/>
    <xdr:sp macro="" textlink="">
      <xdr:nvSpPr>
        <xdr:cNvPr id="154" name="テキスト ボックス 153"/>
        <xdr:cNvSpPr txBox="1"/>
      </xdr:nvSpPr>
      <xdr:spPr>
        <a:xfrm>
          <a:off x="3733800" y="1004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117122</xdr:rowOff>
    </xdr:from>
    <xdr:to>
      <xdr:col>15</xdr:col>
      <xdr:colOff>133350</xdr:colOff>
      <xdr:row>64</xdr:row>
      <xdr:rowOff>47272</xdr:rowOff>
    </xdr:to>
    <xdr:sp macro="" textlink="">
      <xdr:nvSpPr>
        <xdr:cNvPr id="155" name="楕円 154"/>
        <xdr:cNvSpPr/>
      </xdr:nvSpPr>
      <xdr:spPr>
        <a:xfrm>
          <a:off x="3175000" y="109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32049</xdr:rowOff>
    </xdr:from>
    <xdr:ext cx="762000" cy="259045"/>
    <xdr:sp macro="" textlink="">
      <xdr:nvSpPr>
        <xdr:cNvPr id="156" name="テキスト ボックス 155"/>
        <xdr:cNvSpPr txBox="1"/>
      </xdr:nvSpPr>
      <xdr:spPr>
        <a:xfrm>
          <a:off x="2844800" y="1100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160161</xdr:rowOff>
    </xdr:from>
    <xdr:to>
      <xdr:col>11</xdr:col>
      <xdr:colOff>82550</xdr:colOff>
      <xdr:row>65</xdr:row>
      <xdr:rowOff>90311</xdr:rowOff>
    </xdr:to>
    <xdr:sp macro="" textlink="">
      <xdr:nvSpPr>
        <xdr:cNvPr id="157" name="楕円 156"/>
        <xdr:cNvSpPr/>
      </xdr:nvSpPr>
      <xdr:spPr>
        <a:xfrm>
          <a:off x="2286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75088</xdr:rowOff>
    </xdr:from>
    <xdr:ext cx="762000" cy="259045"/>
    <xdr:sp macro="" textlink="">
      <xdr:nvSpPr>
        <xdr:cNvPr id="158" name="テキスト ボックス 157"/>
        <xdr:cNvSpPr txBox="1"/>
      </xdr:nvSpPr>
      <xdr:spPr>
        <a:xfrm>
          <a:off x="1955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9" name="楕円 158"/>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0" name="テキスト ボックス 159"/>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情報システム整備・運用管理事業や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新型コロナウイルスワクチン接種事業に係る事務費等の増により、物件費が増加したほか、人件費も令和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年度決算を上回る数値であった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7,107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人増加したため（令和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4.1.1-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5.1.1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比較）、人口１人当たりの人件費・物件費等の決算額は、類似団体の平均より下回っている状態になっている。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今後も、適正な定員管理計画を進めるとともに、公民連携等の民間活力の活用の推進や、既存事業の更なる見直しによるコスト削減を図る。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xdr:cNvCxnSpPr/>
      </xdr:nvCxnSpPr>
      <xdr:spPr>
        <a:xfrm flipV="1">
          <a:off x="4953000" y="14372532"/>
          <a:ext cx="0" cy="1018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xdr:cNvSpPr txBox="1"/>
      </xdr:nvSpPr>
      <xdr:spPr>
        <a:xfrm>
          <a:off x="5041900" y="1536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xdr:cNvCxnSpPr/>
      </xdr:nvCxnSpPr>
      <xdr:spPr>
        <a:xfrm>
          <a:off x="4864100" y="153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xdr:cNvSpPr txBox="1"/>
      </xdr:nvSpPr>
      <xdr:spPr>
        <a:xfrm>
          <a:off x="5041900" y="1411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xdr:cNvCxnSpPr/>
      </xdr:nvCxnSpPr>
      <xdr:spPr>
        <a:xfrm>
          <a:off x="4864100" y="1437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56997</xdr:rowOff>
    </xdr:from>
    <xdr:to>
      <xdr:col>23</xdr:col>
      <xdr:colOff>133350</xdr:colOff>
      <xdr:row>85</xdr:row>
      <xdr:rowOff>1032</xdr:rowOff>
    </xdr:to>
    <xdr:cxnSp macro="">
      <xdr:nvCxnSpPr>
        <xdr:cNvPr id="193" name="直線コネクタ 192"/>
        <xdr:cNvCxnSpPr/>
      </xdr:nvCxnSpPr>
      <xdr:spPr>
        <a:xfrm>
          <a:off x="4114800" y="14458797"/>
          <a:ext cx="838200" cy="1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xdr:cNvSpPr txBox="1"/>
      </xdr:nvSpPr>
      <xdr:spPr>
        <a:xfrm>
          <a:off x="5041900" y="14716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xdr:cNvSpPr/>
      </xdr:nvSpPr>
      <xdr:spPr>
        <a:xfrm>
          <a:off x="4902200" y="1474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17242</xdr:rowOff>
    </xdr:from>
    <xdr:to>
      <xdr:col>19</xdr:col>
      <xdr:colOff>133350</xdr:colOff>
      <xdr:row>84</xdr:row>
      <xdr:rowOff>56997</xdr:rowOff>
    </xdr:to>
    <xdr:cxnSp macro="">
      <xdr:nvCxnSpPr>
        <xdr:cNvPr id="196" name="直線コネクタ 195"/>
        <xdr:cNvCxnSpPr/>
      </xdr:nvCxnSpPr>
      <xdr:spPr>
        <a:xfrm>
          <a:off x="3225800" y="14076142"/>
          <a:ext cx="889000" cy="38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xdr:cNvSpPr/>
      </xdr:nvSpPr>
      <xdr:spPr>
        <a:xfrm>
          <a:off x="40640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xdr:cNvSpPr txBox="1"/>
      </xdr:nvSpPr>
      <xdr:spPr>
        <a:xfrm>
          <a:off x="3733800" y="1471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17242</xdr:rowOff>
    </xdr:from>
    <xdr:to>
      <xdr:col>15</xdr:col>
      <xdr:colOff>82550</xdr:colOff>
      <xdr:row>82</xdr:row>
      <xdr:rowOff>30876</xdr:rowOff>
    </xdr:to>
    <xdr:cxnSp macro="">
      <xdr:nvCxnSpPr>
        <xdr:cNvPr id="199" name="直線コネクタ 198"/>
        <xdr:cNvCxnSpPr/>
      </xdr:nvCxnSpPr>
      <xdr:spPr>
        <a:xfrm flipV="1">
          <a:off x="2336800" y="14076142"/>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xdr:cNvSpPr/>
      </xdr:nvSpPr>
      <xdr:spPr>
        <a:xfrm>
          <a:off x="3175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5270</xdr:rowOff>
    </xdr:from>
    <xdr:ext cx="762000" cy="259045"/>
    <xdr:sp macro="" textlink="">
      <xdr:nvSpPr>
        <xdr:cNvPr id="201" name="テキスト ボックス 200"/>
        <xdr:cNvSpPr txBox="1"/>
      </xdr:nvSpPr>
      <xdr:spPr>
        <a:xfrm>
          <a:off x="2844800" y="1440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157735</xdr:rowOff>
    </xdr:from>
    <xdr:to>
      <xdr:col>11</xdr:col>
      <xdr:colOff>31750</xdr:colOff>
      <xdr:row>82</xdr:row>
      <xdr:rowOff>30876</xdr:rowOff>
    </xdr:to>
    <xdr:cxnSp macro="">
      <xdr:nvCxnSpPr>
        <xdr:cNvPr id="202" name="直線コネクタ 201"/>
        <xdr:cNvCxnSpPr/>
      </xdr:nvCxnSpPr>
      <xdr:spPr>
        <a:xfrm>
          <a:off x="1447800" y="14045185"/>
          <a:ext cx="889000" cy="4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xdr:cNvSpPr/>
      </xdr:nvSpPr>
      <xdr:spPr>
        <a:xfrm>
          <a:off x="2286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170911</xdr:rowOff>
    </xdr:from>
    <xdr:ext cx="762000" cy="259045"/>
    <xdr:sp macro="" textlink="">
      <xdr:nvSpPr>
        <xdr:cNvPr id="204" name="テキスト ボックス 203"/>
        <xdr:cNvSpPr txBox="1"/>
      </xdr:nvSpPr>
      <xdr:spPr>
        <a:xfrm>
          <a:off x="1955800" y="142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xdr:cNvSpPr/>
      </xdr:nvSpPr>
      <xdr:spPr>
        <a:xfrm>
          <a:off x="1397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116040</xdr:rowOff>
    </xdr:from>
    <xdr:ext cx="762000" cy="259045"/>
    <xdr:sp macro="" textlink="">
      <xdr:nvSpPr>
        <xdr:cNvPr id="206" name="テキスト ボックス 205"/>
        <xdr:cNvSpPr txBox="1"/>
      </xdr:nvSpPr>
      <xdr:spPr>
        <a:xfrm>
          <a:off x="1066800" y="141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121682</xdr:rowOff>
    </xdr:from>
    <xdr:to>
      <xdr:col>23</xdr:col>
      <xdr:colOff>184150</xdr:colOff>
      <xdr:row>85</xdr:row>
      <xdr:rowOff>51832</xdr:rowOff>
    </xdr:to>
    <xdr:sp macro="" textlink="">
      <xdr:nvSpPr>
        <xdr:cNvPr id="212" name="楕円 211"/>
        <xdr:cNvSpPr/>
      </xdr:nvSpPr>
      <xdr:spPr>
        <a:xfrm>
          <a:off x="4902200" y="145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138209</xdr:rowOff>
    </xdr:from>
    <xdr:ext cx="762000" cy="259045"/>
    <xdr:sp macro="" textlink="">
      <xdr:nvSpPr>
        <xdr:cNvPr id="213" name="人件費・物件費等の状況該当値テキスト"/>
        <xdr:cNvSpPr txBox="1"/>
      </xdr:nvSpPr>
      <xdr:spPr>
        <a:xfrm>
          <a:off x="5041900" y="1436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6197</xdr:rowOff>
    </xdr:from>
    <xdr:to>
      <xdr:col>19</xdr:col>
      <xdr:colOff>184150</xdr:colOff>
      <xdr:row>84</xdr:row>
      <xdr:rowOff>107797</xdr:rowOff>
    </xdr:to>
    <xdr:sp macro="" textlink="">
      <xdr:nvSpPr>
        <xdr:cNvPr id="214" name="楕円 213"/>
        <xdr:cNvSpPr/>
      </xdr:nvSpPr>
      <xdr:spPr>
        <a:xfrm>
          <a:off x="4064000" y="144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117974</xdr:rowOff>
    </xdr:from>
    <xdr:ext cx="736600" cy="259045"/>
    <xdr:sp macro="" textlink="">
      <xdr:nvSpPr>
        <xdr:cNvPr id="215" name="テキスト ボックス 214"/>
        <xdr:cNvSpPr txBox="1"/>
      </xdr:nvSpPr>
      <xdr:spPr>
        <a:xfrm>
          <a:off x="3733800" y="1417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137892</xdr:rowOff>
    </xdr:from>
    <xdr:to>
      <xdr:col>15</xdr:col>
      <xdr:colOff>133350</xdr:colOff>
      <xdr:row>82</xdr:row>
      <xdr:rowOff>68042</xdr:rowOff>
    </xdr:to>
    <xdr:sp macro="" textlink="">
      <xdr:nvSpPr>
        <xdr:cNvPr id="216" name="楕円 215"/>
        <xdr:cNvSpPr/>
      </xdr:nvSpPr>
      <xdr:spPr>
        <a:xfrm>
          <a:off x="3175000" y="140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78219</xdr:rowOff>
    </xdr:from>
    <xdr:ext cx="762000" cy="259045"/>
    <xdr:sp macro="" textlink="">
      <xdr:nvSpPr>
        <xdr:cNvPr id="217" name="テキスト ボックス 216"/>
        <xdr:cNvSpPr txBox="1"/>
      </xdr:nvSpPr>
      <xdr:spPr>
        <a:xfrm>
          <a:off x="2844800" y="1379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151526</xdr:rowOff>
    </xdr:from>
    <xdr:to>
      <xdr:col>11</xdr:col>
      <xdr:colOff>82550</xdr:colOff>
      <xdr:row>82</xdr:row>
      <xdr:rowOff>81676</xdr:rowOff>
    </xdr:to>
    <xdr:sp macro="" textlink="">
      <xdr:nvSpPr>
        <xdr:cNvPr id="218" name="楕円 217"/>
        <xdr:cNvSpPr/>
      </xdr:nvSpPr>
      <xdr:spPr>
        <a:xfrm>
          <a:off x="2286000" y="140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91853</xdr:rowOff>
    </xdr:from>
    <xdr:ext cx="762000" cy="259045"/>
    <xdr:sp macro="" textlink="">
      <xdr:nvSpPr>
        <xdr:cNvPr id="219" name="テキスト ボックス 218"/>
        <xdr:cNvSpPr txBox="1"/>
      </xdr:nvSpPr>
      <xdr:spPr>
        <a:xfrm>
          <a:off x="1955800" y="138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106935</xdr:rowOff>
    </xdr:from>
    <xdr:to>
      <xdr:col>7</xdr:col>
      <xdr:colOff>31750</xdr:colOff>
      <xdr:row>82</xdr:row>
      <xdr:rowOff>37085</xdr:rowOff>
    </xdr:to>
    <xdr:sp macro="" textlink="">
      <xdr:nvSpPr>
        <xdr:cNvPr id="220" name="楕円 219"/>
        <xdr:cNvSpPr/>
      </xdr:nvSpPr>
      <xdr:spPr>
        <a:xfrm>
          <a:off x="1397000" y="139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47262</xdr:rowOff>
    </xdr:from>
    <xdr:ext cx="762000" cy="259045"/>
    <xdr:sp macro="" textlink="">
      <xdr:nvSpPr>
        <xdr:cNvPr id="221" name="テキスト ボックス 220"/>
        <xdr:cNvSpPr txBox="1"/>
      </xdr:nvSpPr>
      <xdr:spPr>
        <a:xfrm>
          <a:off x="1066800" y="1376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を超え、類似団体と比較しても高い状態で推移している。職員構成の相違のほか、キャリア最終盤における給与水準の上昇の抑制が国や類似団体に比べて弱いこと等が要因と考える。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給与制度の総合的見直し」により、給料表について国を上回る引下げを行うとともに、年功的な給与水準の抑制を図ったところであり、その効果をしっかりと検証し、引き続き市人事委員会勧告に基づく適正な給与水準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xdr:cNvCxnSpPr/>
      </xdr:nvCxnSpPr>
      <xdr:spPr>
        <a:xfrm flipV="1">
          <a:off x="17018000" y="1402185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50800</xdr:rowOff>
    </xdr:to>
    <xdr:cxnSp macro="">
      <xdr:nvCxnSpPr>
        <xdr:cNvPr id="255" name="直線コネクタ 254"/>
        <xdr:cNvCxnSpPr/>
      </xdr:nvCxnSpPr>
      <xdr:spPr>
        <a:xfrm flipV="1">
          <a:off x="16179800" y="149267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58" name="直線コネクタ 257"/>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111125</xdr:rowOff>
    </xdr:to>
    <xdr:cxnSp macro="">
      <xdr:nvCxnSpPr>
        <xdr:cNvPr id="261" name="直線コネクタ 260"/>
        <xdr:cNvCxnSpPr/>
      </xdr:nvCxnSpPr>
      <xdr:spPr>
        <a:xfrm flipV="1">
          <a:off x="14401800" y="1496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2" name="フローチャート: 判断 261"/>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63" name="テキスト ボックス 262"/>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111125</xdr:rowOff>
    </xdr:to>
    <xdr:cxnSp macro="">
      <xdr:nvCxnSpPr>
        <xdr:cNvPr id="264" name="直線コネクタ 263"/>
        <xdr:cNvCxnSpPr/>
      </xdr:nvCxnSpPr>
      <xdr:spPr>
        <a:xfrm>
          <a:off x="13512800" y="150071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7" name="フローチャート: 判断 266"/>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68" name="テキスト ボックス 267"/>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4" name="楕円 273"/>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5"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月に策定した「さいたま市定員管理計画」に基づき、市の最重要計画に位置付けられた個別事業の確実な実施や育児休業等職員の代替配置の推進、定年引上げへの対応等を行うため、令和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年度にかけて職員の増員を図っているところであるが、平均値を下回る状態となっている。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今後も、将来にわたって持続可能な都市として成長・発展していくため、総人件費の抑制に配慮しつつ、「さいたま市定員管理計画」に基づき、業務量に応じた適正な職員数の確保に努めていく。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xdr:cNvCxnSpPr/>
      </xdr:nvCxnSpPr>
      <xdr:spPr>
        <a:xfrm flipV="1">
          <a:off x="17018000" y="10032492"/>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xdr:cNvSpPr txBox="1"/>
      </xdr:nvSpPr>
      <xdr:spPr>
        <a:xfrm>
          <a:off x="17106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xdr:cNvCxnSpPr/>
      </xdr:nvCxnSpPr>
      <xdr:spPr>
        <a:xfrm>
          <a:off x="16929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85852</xdr:rowOff>
    </xdr:from>
    <xdr:to>
      <xdr:col>81</xdr:col>
      <xdr:colOff>44450</xdr:colOff>
      <xdr:row>59</xdr:row>
      <xdr:rowOff>124460</xdr:rowOff>
    </xdr:to>
    <xdr:cxnSp macro="">
      <xdr:nvCxnSpPr>
        <xdr:cNvPr id="316" name="直線コネクタ 315"/>
        <xdr:cNvCxnSpPr/>
      </xdr:nvCxnSpPr>
      <xdr:spPr>
        <a:xfrm>
          <a:off x="16179800" y="1020140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7"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85852</xdr:rowOff>
    </xdr:from>
    <xdr:to>
      <xdr:col>77</xdr:col>
      <xdr:colOff>44450</xdr:colOff>
      <xdr:row>59</xdr:row>
      <xdr:rowOff>114808</xdr:rowOff>
    </xdr:to>
    <xdr:cxnSp macro="">
      <xdr:nvCxnSpPr>
        <xdr:cNvPr id="319" name="直線コネクタ 318"/>
        <xdr:cNvCxnSpPr/>
      </xdr:nvCxnSpPr>
      <xdr:spPr>
        <a:xfrm flipV="1">
          <a:off x="15290800" y="102014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xdr:cNvSpPr/>
      </xdr:nvSpPr>
      <xdr:spPr>
        <a:xfrm>
          <a:off x="16129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108983</xdr:rowOff>
    </xdr:from>
    <xdr:ext cx="736600" cy="259045"/>
    <xdr:sp macro="" textlink="">
      <xdr:nvSpPr>
        <xdr:cNvPr id="321" name="テキスト ボックス 320"/>
        <xdr:cNvSpPr txBox="1"/>
      </xdr:nvSpPr>
      <xdr:spPr>
        <a:xfrm>
          <a:off x="15798800" y="1073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71374</xdr:rowOff>
    </xdr:from>
    <xdr:to>
      <xdr:col>72</xdr:col>
      <xdr:colOff>203200</xdr:colOff>
      <xdr:row>59</xdr:row>
      <xdr:rowOff>114808</xdr:rowOff>
    </xdr:to>
    <xdr:cxnSp macro="">
      <xdr:nvCxnSpPr>
        <xdr:cNvPr id="322" name="直線コネクタ 321"/>
        <xdr:cNvCxnSpPr/>
      </xdr:nvCxnSpPr>
      <xdr:spPr>
        <a:xfrm>
          <a:off x="14401800" y="101869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xdr:cNvSpPr/>
      </xdr:nvSpPr>
      <xdr:spPr>
        <a:xfrm>
          <a:off x="15240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94505</xdr:rowOff>
    </xdr:from>
    <xdr:ext cx="762000" cy="259045"/>
    <xdr:sp macro="" textlink="">
      <xdr:nvSpPr>
        <xdr:cNvPr id="324" name="テキスト ボックス 323"/>
        <xdr:cNvSpPr txBox="1"/>
      </xdr:nvSpPr>
      <xdr:spPr>
        <a:xfrm>
          <a:off x="14909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6350</xdr:rowOff>
    </xdr:from>
    <xdr:to>
      <xdr:col>68</xdr:col>
      <xdr:colOff>152400</xdr:colOff>
      <xdr:row>59</xdr:row>
      <xdr:rowOff>71374</xdr:rowOff>
    </xdr:to>
    <xdr:cxnSp macro="">
      <xdr:nvCxnSpPr>
        <xdr:cNvPr id="325" name="直線コネクタ 324"/>
        <xdr:cNvCxnSpPr/>
      </xdr:nvCxnSpPr>
      <xdr:spPr>
        <a:xfrm>
          <a:off x="13512800" y="995045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xdr:cNvSpPr/>
      </xdr:nvSpPr>
      <xdr:spPr>
        <a:xfrm>
          <a:off x="14351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77741</xdr:rowOff>
    </xdr:from>
    <xdr:ext cx="762000" cy="259045"/>
    <xdr:sp macro="" textlink="">
      <xdr:nvSpPr>
        <xdr:cNvPr id="327" name="テキスト ボックス 326"/>
        <xdr:cNvSpPr txBox="1"/>
      </xdr:nvSpPr>
      <xdr:spPr>
        <a:xfrm>
          <a:off x="14020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xdr:cNvSpPr/>
      </xdr:nvSpPr>
      <xdr:spPr>
        <a:xfrm>
          <a:off x="13462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5351</xdr:rowOff>
    </xdr:from>
    <xdr:ext cx="762000" cy="259045"/>
    <xdr:sp macro="" textlink="">
      <xdr:nvSpPr>
        <xdr:cNvPr id="329" name="テキスト ボックス 328"/>
        <xdr:cNvSpPr txBox="1"/>
      </xdr:nvSpPr>
      <xdr:spPr>
        <a:xfrm>
          <a:off x="13131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35" name="楕円 334"/>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36"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35052</xdr:rowOff>
    </xdr:from>
    <xdr:to>
      <xdr:col>77</xdr:col>
      <xdr:colOff>95250</xdr:colOff>
      <xdr:row>59</xdr:row>
      <xdr:rowOff>136652</xdr:rowOff>
    </xdr:to>
    <xdr:sp macro="" textlink="">
      <xdr:nvSpPr>
        <xdr:cNvPr id="337" name="楕円 336"/>
        <xdr:cNvSpPr/>
      </xdr:nvSpPr>
      <xdr:spPr>
        <a:xfrm>
          <a:off x="16129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146829</xdr:rowOff>
    </xdr:from>
    <xdr:ext cx="736600" cy="259045"/>
    <xdr:sp macro="" textlink="">
      <xdr:nvSpPr>
        <xdr:cNvPr id="338" name="テキスト ボックス 337"/>
        <xdr:cNvSpPr txBox="1"/>
      </xdr:nvSpPr>
      <xdr:spPr>
        <a:xfrm>
          <a:off x="15798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64008</xdr:rowOff>
    </xdr:from>
    <xdr:to>
      <xdr:col>73</xdr:col>
      <xdr:colOff>44450</xdr:colOff>
      <xdr:row>59</xdr:row>
      <xdr:rowOff>165608</xdr:rowOff>
    </xdr:to>
    <xdr:sp macro="" textlink="">
      <xdr:nvSpPr>
        <xdr:cNvPr id="339" name="楕円 338"/>
        <xdr:cNvSpPr/>
      </xdr:nvSpPr>
      <xdr:spPr>
        <a:xfrm>
          <a:off x="15240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4335</xdr:rowOff>
    </xdr:from>
    <xdr:ext cx="762000" cy="259045"/>
    <xdr:sp macro="" textlink="">
      <xdr:nvSpPr>
        <xdr:cNvPr id="340" name="テキスト ボックス 339"/>
        <xdr:cNvSpPr txBox="1"/>
      </xdr:nvSpPr>
      <xdr:spPr>
        <a:xfrm>
          <a:off x="14909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20574</xdr:rowOff>
    </xdr:from>
    <xdr:to>
      <xdr:col>68</xdr:col>
      <xdr:colOff>203200</xdr:colOff>
      <xdr:row>59</xdr:row>
      <xdr:rowOff>122174</xdr:rowOff>
    </xdr:to>
    <xdr:sp macro="" textlink="">
      <xdr:nvSpPr>
        <xdr:cNvPr id="341" name="楕円 340"/>
        <xdr:cNvSpPr/>
      </xdr:nvSpPr>
      <xdr:spPr>
        <a:xfrm>
          <a:off x="14351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132351</xdr:rowOff>
    </xdr:from>
    <xdr:ext cx="762000" cy="259045"/>
    <xdr:sp macro="" textlink="">
      <xdr:nvSpPr>
        <xdr:cNvPr id="342" name="テキスト ボックス 341"/>
        <xdr:cNvSpPr txBox="1"/>
      </xdr:nvSpPr>
      <xdr:spPr>
        <a:xfrm>
          <a:off x="14020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127000</xdr:rowOff>
    </xdr:from>
    <xdr:to>
      <xdr:col>64</xdr:col>
      <xdr:colOff>152400</xdr:colOff>
      <xdr:row>58</xdr:row>
      <xdr:rowOff>57150</xdr:rowOff>
    </xdr:to>
    <xdr:sp macro="" textlink="">
      <xdr:nvSpPr>
        <xdr:cNvPr id="343" name="楕円 342"/>
        <xdr:cNvSpPr/>
      </xdr:nvSpPr>
      <xdr:spPr>
        <a:xfrm>
          <a:off x="13462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67327</xdr:rowOff>
    </xdr:from>
    <xdr:ext cx="762000" cy="259045"/>
    <xdr:sp macro="" textlink="">
      <xdr:nvSpPr>
        <xdr:cNvPr id="344" name="テキスト ボックス 343"/>
        <xdr:cNvSpPr txBox="1"/>
      </xdr:nvSpPr>
      <xdr:spPr>
        <a:xfrm>
          <a:off x="1313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公債費の特定財源が約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億円増加したことにより、令和４年度単年度の実質公債費比率は</a:t>
          </a:r>
          <a:r>
            <a:rPr kumimoji="1" lang="en-US" altLang="ja-JP" sz="1300">
              <a:latin typeface="ＭＳ Ｐゴシック" panose="020B0600070205080204" pitchFamily="50" charset="-128"/>
              <a:ea typeface="ＭＳ Ｐゴシック" panose="020B0600070205080204" pitchFamily="50" charset="-128"/>
            </a:rPr>
            <a:t>6.29</a:t>
          </a:r>
          <a:r>
            <a:rPr kumimoji="1" lang="ja-JP" altLang="en-US" sz="1300">
              <a:latin typeface="ＭＳ Ｐゴシック" panose="020B0600070205080204" pitchFamily="50" charset="-128"/>
              <a:ea typeface="ＭＳ Ｐゴシック" panose="020B0600070205080204" pitchFamily="50" charset="-128"/>
            </a:rPr>
            <a:t>％となり、令和３年度単年度の比率（</a:t>
          </a:r>
          <a:r>
            <a:rPr kumimoji="1" lang="en-US" altLang="ja-JP" sz="1300">
              <a:latin typeface="ＭＳ Ｐゴシック" panose="020B0600070205080204" pitchFamily="50" charset="-128"/>
              <a:ea typeface="ＭＳ Ｐゴシック" panose="020B0600070205080204" pitchFamily="50" charset="-128"/>
            </a:rPr>
            <a:t>6.90</a:t>
          </a:r>
          <a:r>
            <a:rPr kumimoji="1" lang="ja-JP" altLang="en-US" sz="1300">
              <a:latin typeface="ＭＳ Ｐゴシック" panose="020B0600070205080204" pitchFamily="50" charset="-128"/>
              <a:ea typeface="ＭＳ Ｐゴシック" panose="020B0600070205080204" pitchFamily="50" charset="-128"/>
            </a:rPr>
            <a:t>％）よりは減となったが、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カ年平均から抜けた令和元年度の単年度の実質公債費比率（</a:t>
          </a:r>
          <a:r>
            <a:rPr kumimoji="1" lang="en-US" altLang="ja-JP" sz="1300">
              <a:latin typeface="ＭＳ Ｐゴシック" panose="020B0600070205080204" pitchFamily="50" charset="-128"/>
              <a:ea typeface="ＭＳ Ｐゴシック" panose="020B0600070205080204" pitchFamily="50" charset="-128"/>
            </a:rPr>
            <a:t>5.91</a:t>
          </a:r>
          <a:r>
            <a:rPr kumimoji="1" lang="ja-JP" altLang="en-US" sz="1300">
              <a:latin typeface="ＭＳ Ｐゴシック" panose="020B0600070205080204" pitchFamily="50" charset="-128"/>
              <a:ea typeface="ＭＳ Ｐゴシック" panose="020B0600070205080204" pitchFamily="50" charset="-128"/>
            </a:rPr>
            <a:t>％）を上回る数値であったため比率が若干上昇した。</a:t>
          </a:r>
        </a:p>
        <a:p>
          <a:r>
            <a:rPr kumimoji="1" lang="ja-JP" altLang="en-US" sz="1300">
              <a:latin typeface="ＭＳ Ｐゴシック" panose="020B0600070205080204" pitchFamily="50" charset="-128"/>
              <a:ea typeface="ＭＳ Ｐゴシック" panose="020B0600070205080204" pitchFamily="50" charset="-128"/>
            </a:rPr>
            <a:t>　元利償還金に対する地方交付税措置のある有利な起債を活用するなど、今後も市債残高を見据えた普通建設事業費の平準化に努める。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xdr:cNvCxnSpPr/>
      </xdr:nvCxnSpPr>
      <xdr:spPr>
        <a:xfrm flipV="1">
          <a:off x="17018000" y="6354939"/>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22578</xdr:rowOff>
    </xdr:from>
    <xdr:to>
      <xdr:col>81</xdr:col>
      <xdr:colOff>44450</xdr:colOff>
      <xdr:row>41</xdr:row>
      <xdr:rowOff>35983</xdr:rowOff>
    </xdr:to>
    <xdr:cxnSp macro="">
      <xdr:nvCxnSpPr>
        <xdr:cNvPr id="378" name="直線コネクタ 377"/>
        <xdr:cNvCxnSpPr/>
      </xdr:nvCxnSpPr>
      <xdr:spPr>
        <a:xfrm>
          <a:off x="16179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xdr:cNvSpPr txBox="1"/>
      </xdr:nvSpPr>
      <xdr:spPr>
        <a:xfrm>
          <a:off x="17106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xdr:cNvSpPr/>
      </xdr:nvSpPr>
      <xdr:spPr>
        <a:xfrm>
          <a:off x="16967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100189</xdr:rowOff>
    </xdr:from>
    <xdr:to>
      <xdr:col>77</xdr:col>
      <xdr:colOff>44450</xdr:colOff>
      <xdr:row>41</xdr:row>
      <xdr:rowOff>22578</xdr:rowOff>
    </xdr:to>
    <xdr:cxnSp macro="">
      <xdr:nvCxnSpPr>
        <xdr:cNvPr id="381" name="直線コネクタ 380"/>
        <xdr:cNvCxnSpPr/>
      </xdr:nvCxnSpPr>
      <xdr:spPr>
        <a:xfrm>
          <a:off x="15290800" y="69581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33161</xdr:rowOff>
    </xdr:from>
    <xdr:to>
      <xdr:col>72</xdr:col>
      <xdr:colOff>203200</xdr:colOff>
      <xdr:row>40</xdr:row>
      <xdr:rowOff>100189</xdr:rowOff>
    </xdr:to>
    <xdr:cxnSp macro="">
      <xdr:nvCxnSpPr>
        <xdr:cNvPr id="384" name="直線コネクタ 383"/>
        <xdr:cNvCxnSpPr/>
      </xdr:nvCxnSpPr>
      <xdr:spPr>
        <a:xfrm>
          <a:off x="14401800" y="68911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33161</xdr:rowOff>
    </xdr:to>
    <xdr:cxnSp macro="">
      <xdr:nvCxnSpPr>
        <xdr:cNvPr id="387" name="直線コネクタ 386"/>
        <xdr:cNvCxnSpPr/>
      </xdr:nvCxnSpPr>
      <xdr:spPr>
        <a:xfrm>
          <a:off x="13512800" y="68643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7" name="楕円 396"/>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398"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macro="" textlink="">
      <xdr:nvSpPr>
        <xdr:cNvPr id="399" name="楕円 398"/>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400" name="テキスト ボックス 399"/>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49389</xdr:rowOff>
    </xdr:from>
    <xdr:to>
      <xdr:col>73</xdr:col>
      <xdr:colOff>44450</xdr:colOff>
      <xdr:row>40</xdr:row>
      <xdr:rowOff>150989</xdr:rowOff>
    </xdr:to>
    <xdr:sp macro="" textlink="">
      <xdr:nvSpPr>
        <xdr:cNvPr id="401" name="楕円 400"/>
        <xdr:cNvSpPr/>
      </xdr:nvSpPr>
      <xdr:spPr>
        <a:xfrm>
          <a:off x="15240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161166</xdr:rowOff>
    </xdr:from>
    <xdr:ext cx="762000" cy="259045"/>
    <xdr:sp macro="" textlink="">
      <xdr:nvSpPr>
        <xdr:cNvPr id="402" name="テキスト ボックス 401"/>
        <xdr:cNvSpPr txBox="1"/>
      </xdr:nvSpPr>
      <xdr:spPr>
        <a:xfrm>
          <a:off x="14909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153811</xdr:rowOff>
    </xdr:from>
    <xdr:to>
      <xdr:col>68</xdr:col>
      <xdr:colOff>203200</xdr:colOff>
      <xdr:row>40</xdr:row>
      <xdr:rowOff>83961</xdr:rowOff>
    </xdr:to>
    <xdr:sp macro="" textlink="">
      <xdr:nvSpPr>
        <xdr:cNvPr id="403" name="楕円 402"/>
        <xdr:cNvSpPr/>
      </xdr:nvSpPr>
      <xdr:spPr>
        <a:xfrm>
          <a:off x="14351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94138</xdr:rowOff>
    </xdr:from>
    <xdr:ext cx="762000" cy="259045"/>
    <xdr:sp macro="" textlink="">
      <xdr:nvSpPr>
        <xdr:cNvPr id="404" name="テキスト ボックス 403"/>
        <xdr:cNvSpPr txBox="1"/>
      </xdr:nvSpPr>
      <xdr:spPr>
        <a:xfrm>
          <a:off x="14020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5" name="楕円 404"/>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6" name="テキスト ボックス 405"/>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標準税収入額等が増となった一方で、普通交付税及び臨時財政対策債発行可能額が減額し、算定上の分母である標準財政規模は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億円減額となったが、財政調整基金や公共施設マネジメント基金等の増額により、算定上の分子から差し引きされる充当可能財源額が</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億円増額したことで、分子の減が分母の減を上回り、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％数値が改善した。</a:t>
          </a:r>
        </a:p>
        <a:p>
          <a:r>
            <a:rPr kumimoji="1" lang="ja-JP" altLang="en-US" sz="1300">
              <a:latin typeface="ＭＳ Ｐゴシック" panose="020B0600070205080204" pitchFamily="50" charset="-128"/>
              <a:ea typeface="ＭＳ Ｐゴシック" panose="020B0600070205080204" pitchFamily="50" charset="-128"/>
            </a:rPr>
            <a:t>　今後もインフラ整備や施設の老朽化対策により将来負担額の増加が見込まれることから、普通建設事業の平準化を図り、財政の健全化に努める。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102277</xdr:rowOff>
    </xdr:from>
    <xdr:to>
      <xdr:col>81</xdr:col>
      <xdr:colOff>44450</xdr:colOff>
      <xdr:row>14</xdr:row>
      <xdr:rowOff>122386</xdr:rowOff>
    </xdr:to>
    <xdr:cxnSp macro="">
      <xdr:nvCxnSpPr>
        <xdr:cNvPr id="440" name="直線コネクタ 439"/>
        <xdr:cNvCxnSpPr/>
      </xdr:nvCxnSpPr>
      <xdr:spPr>
        <a:xfrm flipV="1">
          <a:off x="16179800" y="2502577"/>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1"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122386</xdr:rowOff>
    </xdr:from>
    <xdr:to>
      <xdr:col>77</xdr:col>
      <xdr:colOff>44450</xdr:colOff>
      <xdr:row>15</xdr:row>
      <xdr:rowOff>25739</xdr:rowOff>
    </xdr:to>
    <xdr:cxnSp macro="">
      <xdr:nvCxnSpPr>
        <xdr:cNvPr id="443" name="直線コネクタ 442"/>
        <xdr:cNvCxnSpPr/>
      </xdr:nvCxnSpPr>
      <xdr:spPr>
        <a:xfrm flipV="1">
          <a:off x="15290800" y="252268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xdr:cNvSpPr/>
      </xdr:nvSpPr>
      <xdr:spPr>
        <a:xfrm>
          <a:off x="161290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77148</xdr:rowOff>
    </xdr:from>
    <xdr:ext cx="736600" cy="259045"/>
    <xdr:sp macro="" textlink="">
      <xdr:nvSpPr>
        <xdr:cNvPr id="445" name="テキスト ボックス 444"/>
        <xdr:cNvSpPr txBox="1"/>
      </xdr:nvSpPr>
      <xdr:spPr>
        <a:xfrm>
          <a:off x="15798800" y="299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25739</xdr:rowOff>
    </xdr:from>
    <xdr:to>
      <xdr:col>72</xdr:col>
      <xdr:colOff>203200</xdr:colOff>
      <xdr:row>15</xdr:row>
      <xdr:rowOff>56303</xdr:rowOff>
    </xdr:to>
    <xdr:cxnSp macro="">
      <xdr:nvCxnSpPr>
        <xdr:cNvPr id="446" name="直線コネクタ 445"/>
        <xdr:cNvCxnSpPr/>
      </xdr:nvCxnSpPr>
      <xdr:spPr>
        <a:xfrm flipV="1">
          <a:off x="14401800" y="2597489"/>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xdr:cNvSpPr/>
      </xdr:nvSpPr>
      <xdr:spPr>
        <a:xfrm>
          <a:off x="15240000" y="301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48" name="テキスト ボックス 447"/>
        <xdr:cNvSpPr txBox="1"/>
      </xdr:nvSpPr>
      <xdr:spPr>
        <a:xfrm>
          <a:off x="14909800" y="309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140885</xdr:rowOff>
    </xdr:from>
    <xdr:to>
      <xdr:col>68</xdr:col>
      <xdr:colOff>152400</xdr:colOff>
      <xdr:row>15</xdr:row>
      <xdr:rowOff>56303</xdr:rowOff>
    </xdr:to>
    <xdr:cxnSp macro="">
      <xdr:nvCxnSpPr>
        <xdr:cNvPr id="449" name="直線コネクタ 448"/>
        <xdr:cNvCxnSpPr/>
      </xdr:nvCxnSpPr>
      <xdr:spPr>
        <a:xfrm>
          <a:off x="13512800" y="254118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59326</xdr:rowOff>
    </xdr:from>
    <xdr:ext cx="762000" cy="259045"/>
    <xdr:sp macro="" textlink="">
      <xdr:nvSpPr>
        <xdr:cNvPr id="451" name="テキスト ボックス 450"/>
        <xdr:cNvSpPr txBox="1"/>
      </xdr:nvSpPr>
      <xdr:spPr>
        <a:xfrm>
          <a:off x="14020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xdr:cNvSpPr/>
      </xdr:nvSpPr>
      <xdr:spPr>
        <a:xfrm>
          <a:off x="13462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53" name="テキスト ボックス 452"/>
        <xdr:cNvSpPr txBox="1"/>
      </xdr:nvSpPr>
      <xdr:spPr>
        <a:xfrm>
          <a:off x="13131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51477</xdr:rowOff>
    </xdr:from>
    <xdr:to>
      <xdr:col>81</xdr:col>
      <xdr:colOff>95250</xdr:colOff>
      <xdr:row>14</xdr:row>
      <xdr:rowOff>153077</xdr:rowOff>
    </xdr:to>
    <xdr:sp macro="" textlink="">
      <xdr:nvSpPr>
        <xdr:cNvPr id="459" name="楕円 458"/>
        <xdr:cNvSpPr/>
      </xdr:nvSpPr>
      <xdr:spPr>
        <a:xfrm>
          <a:off x="169672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68004</xdr:rowOff>
    </xdr:from>
    <xdr:ext cx="762000" cy="259045"/>
    <xdr:sp macro="" textlink="">
      <xdr:nvSpPr>
        <xdr:cNvPr id="460" name="将来負担の状況該当値テキスト"/>
        <xdr:cNvSpPr txBox="1"/>
      </xdr:nvSpPr>
      <xdr:spPr>
        <a:xfrm>
          <a:off x="17106900" y="22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71586</xdr:rowOff>
    </xdr:from>
    <xdr:to>
      <xdr:col>77</xdr:col>
      <xdr:colOff>95250</xdr:colOff>
      <xdr:row>15</xdr:row>
      <xdr:rowOff>1736</xdr:rowOff>
    </xdr:to>
    <xdr:sp macro="" textlink="">
      <xdr:nvSpPr>
        <xdr:cNvPr id="461" name="楕円 460"/>
        <xdr:cNvSpPr/>
      </xdr:nvSpPr>
      <xdr:spPr>
        <a:xfrm>
          <a:off x="16129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11913</xdr:rowOff>
    </xdr:from>
    <xdr:ext cx="736600" cy="259045"/>
    <xdr:sp macro="" textlink="">
      <xdr:nvSpPr>
        <xdr:cNvPr id="462" name="テキスト ボックス 461"/>
        <xdr:cNvSpPr txBox="1"/>
      </xdr:nvSpPr>
      <xdr:spPr>
        <a:xfrm>
          <a:off x="15798800" y="224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146389</xdr:rowOff>
    </xdr:from>
    <xdr:to>
      <xdr:col>73</xdr:col>
      <xdr:colOff>44450</xdr:colOff>
      <xdr:row>15</xdr:row>
      <xdr:rowOff>76539</xdr:rowOff>
    </xdr:to>
    <xdr:sp macro="" textlink="">
      <xdr:nvSpPr>
        <xdr:cNvPr id="463" name="楕円 462"/>
        <xdr:cNvSpPr/>
      </xdr:nvSpPr>
      <xdr:spPr>
        <a:xfrm>
          <a:off x="152400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86716</xdr:rowOff>
    </xdr:from>
    <xdr:ext cx="762000" cy="259045"/>
    <xdr:sp macro="" textlink="">
      <xdr:nvSpPr>
        <xdr:cNvPr id="464" name="テキスト ボックス 463"/>
        <xdr:cNvSpPr txBox="1"/>
      </xdr:nvSpPr>
      <xdr:spPr>
        <a:xfrm>
          <a:off x="14909800" y="231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5503</xdr:rowOff>
    </xdr:from>
    <xdr:to>
      <xdr:col>68</xdr:col>
      <xdr:colOff>203200</xdr:colOff>
      <xdr:row>15</xdr:row>
      <xdr:rowOff>107103</xdr:rowOff>
    </xdr:to>
    <xdr:sp macro="" textlink="">
      <xdr:nvSpPr>
        <xdr:cNvPr id="465" name="楕円 464"/>
        <xdr:cNvSpPr/>
      </xdr:nvSpPr>
      <xdr:spPr>
        <a:xfrm>
          <a:off x="14351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117280</xdr:rowOff>
    </xdr:from>
    <xdr:ext cx="762000" cy="259045"/>
    <xdr:sp macro="" textlink="">
      <xdr:nvSpPr>
        <xdr:cNvPr id="466" name="テキスト ボックス 465"/>
        <xdr:cNvSpPr txBox="1"/>
      </xdr:nvSpPr>
      <xdr:spPr>
        <a:xfrm>
          <a:off x="14020800" y="23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90085</xdr:rowOff>
    </xdr:from>
    <xdr:to>
      <xdr:col>64</xdr:col>
      <xdr:colOff>152400</xdr:colOff>
      <xdr:row>15</xdr:row>
      <xdr:rowOff>20235</xdr:rowOff>
    </xdr:to>
    <xdr:sp macro="" textlink="">
      <xdr:nvSpPr>
        <xdr:cNvPr id="467" name="楕円 466"/>
        <xdr:cNvSpPr/>
      </xdr:nvSpPr>
      <xdr:spPr>
        <a:xfrm>
          <a:off x="13462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30412</xdr:rowOff>
    </xdr:from>
    <xdr:ext cx="762000" cy="259045"/>
    <xdr:sp macro="" textlink="">
      <xdr:nvSpPr>
        <xdr:cNvPr id="468" name="テキスト ボックス 467"/>
        <xdr:cNvSpPr txBox="1"/>
      </xdr:nvSpPr>
      <xdr:spPr>
        <a:xfrm>
          <a:off x="13131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1,339,333
1,310,452
217.43
666,656,729
657,348,945
5,960,610
322,781,920
455,984,431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人口１人当たりの決算額は低い水準で推移しているが、経常収支比率は類似団体平均と比較して、高い水準となっている。これは人件費に占める支弁人件費の割合が類似団体に比べ低いことが要因と考える。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今後も人件費の縮減に向け、業務の集約化・委託化を推進するとともに、働き方の見直しに資する取組を継続的に実施していく。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112713</xdr:rowOff>
    </xdr:from>
    <xdr:to>
      <xdr:col>24</xdr:col>
      <xdr:colOff>25400</xdr:colOff>
      <xdr:row>40</xdr:row>
      <xdr:rowOff>127000</xdr:rowOff>
    </xdr:to>
    <xdr:cxnSp macro="">
      <xdr:nvCxnSpPr>
        <xdr:cNvPr id="70" name="直線コネクタ 69"/>
        <xdr:cNvCxnSpPr/>
      </xdr:nvCxnSpPr>
      <xdr:spPr>
        <a:xfrm>
          <a:off x="3987800" y="6799263"/>
          <a:ext cx="8382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112713</xdr:rowOff>
    </xdr:from>
    <xdr:to>
      <xdr:col>19</xdr:col>
      <xdr:colOff>187325</xdr:colOff>
      <xdr:row>41</xdr:row>
      <xdr:rowOff>41275</xdr:rowOff>
    </xdr:to>
    <xdr:cxnSp macro="">
      <xdr:nvCxnSpPr>
        <xdr:cNvPr id="73" name="直線コネクタ 72"/>
        <xdr:cNvCxnSpPr/>
      </xdr:nvCxnSpPr>
      <xdr:spPr>
        <a:xfrm flipV="1">
          <a:off x="3098800" y="679926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41275</xdr:rowOff>
    </xdr:from>
    <xdr:to>
      <xdr:col>15</xdr:col>
      <xdr:colOff>98425</xdr:colOff>
      <xdr:row>41</xdr:row>
      <xdr:rowOff>41275</xdr:rowOff>
    </xdr:to>
    <xdr:cxnSp macro="">
      <xdr:nvCxnSpPr>
        <xdr:cNvPr id="76" name="直線コネクタ 75"/>
        <xdr:cNvCxnSpPr/>
      </xdr:nvCxnSpPr>
      <xdr:spPr>
        <a:xfrm>
          <a:off x="2209800" y="7070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41275</xdr:rowOff>
    </xdr:from>
    <xdr:to>
      <xdr:col>11</xdr:col>
      <xdr:colOff>9525</xdr:colOff>
      <xdr:row>41</xdr:row>
      <xdr:rowOff>55563</xdr:rowOff>
    </xdr:to>
    <xdr:cxnSp macro="">
      <xdr:nvCxnSpPr>
        <xdr:cNvPr id="79" name="直線コネクタ 78"/>
        <xdr:cNvCxnSpPr/>
      </xdr:nvCxnSpPr>
      <xdr:spPr>
        <a:xfrm flipV="1">
          <a:off x="1320800" y="70707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9" name="楕円 88"/>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90" name="人件費該当値テキスト"/>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61913</xdr:rowOff>
    </xdr:from>
    <xdr:to>
      <xdr:col>20</xdr:col>
      <xdr:colOff>38100</xdr:colOff>
      <xdr:row>39</xdr:row>
      <xdr:rowOff>163513</xdr:rowOff>
    </xdr:to>
    <xdr:sp macro="" textlink="">
      <xdr:nvSpPr>
        <xdr:cNvPr id="91" name="楕円 90"/>
        <xdr:cNvSpPr/>
      </xdr:nvSpPr>
      <xdr:spPr>
        <a:xfrm>
          <a:off x="3937000" y="67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148290</xdr:rowOff>
    </xdr:from>
    <xdr:ext cx="736600" cy="259045"/>
    <xdr:sp macro="" textlink="">
      <xdr:nvSpPr>
        <xdr:cNvPr id="92" name="テキスト ボックス 91"/>
        <xdr:cNvSpPr txBox="1"/>
      </xdr:nvSpPr>
      <xdr:spPr>
        <a:xfrm>
          <a:off x="3606800" y="683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161925</xdr:rowOff>
    </xdr:from>
    <xdr:to>
      <xdr:col>15</xdr:col>
      <xdr:colOff>149225</xdr:colOff>
      <xdr:row>41</xdr:row>
      <xdr:rowOff>92075</xdr:rowOff>
    </xdr:to>
    <xdr:sp macro="" textlink="">
      <xdr:nvSpPr>
        <xdr:cNvPr id="93" name="楕円 92"/>
        <xdr:cNvSpPr/>
      </xdr:nvSpPr>
      <xdr:spPr>
        <a:xfrm>
          <a:off x="30480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76852</xdr:rowOff>
    </xdr:from>
    <xdr:ext cx="762000" cy="259045"/>
    <xdr:sp macro="" textlink="">
      <xdr:nvSpPr>
        <xdr:cNvPr id="94" name="テキスト ボックス 93"/>
        <xdr:cNvSpPr txBox="1"/>
      </xdr:nvSpPr>
      <xdr:spPr>
        <a:xfrm>
          <a:off x="2717800" y="710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161925</xdr:rowOff>
    </xdr:from>
    <xdr:to>
      <xdr:col>11</xdr:col>
      <xdr:colOff>60325</xdr:colOff>
      <xdr:row>41</xdr:row>
      <xdr:rowOff>92075</xdr:rowOff>
    </xdr:to>
    <xdr:sp macro="" textlink="">
      <xdr:nvSpPr>
        <xdr:cNvPr id="95" name="楕円 94"/>
        <xdr:cNvSpPr/>
      </xdr:nvSpPr>
      <xdr:spPr>
        <a:xfrm>
          <a:off x="21590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76852</xdr:rowOff>
    </xdr:from>
    <xdr:ext cx="762000" cy="259045"/>
    <xdr:sp macro="" textlink="">
      <xdr:nvSpPr>
        <xdr:cNvPr id="96" name="テキスト ボックス 95"/>
        <xdr:cNvSpPr txBox="1"/>
      </xdr:nvSpPr>
      <xdr:spPr>
        <a:xfrm>
          <a:off x="1828800" y="710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4763</xdr:rowOff>
    </xdr:from>
    <xdr:to>
      <xdr:col>6</xdr:col>
      <xdr:colOff>171450</xdr:colOff>
      <xdr:row>41</xdr:row>
      <xdr:rowOff>106363</xdr:rowOff>
    </xdr:to>
    <xdr:sp macro="" textlink="">
      <xdr:nvSpPr>
        <xdr:cNvPr id="97" name="楕円 96"/>
        <xdr:cNvSpPr/>
      </xdr:nvSpPr>
      <xdr:spPr>
        <a:xfrm>
          <a:off x="1270000" y="70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91140</xdr:rowOff>
    </xdr:from>
    <xdr:ext cx="762000" cy="259045"/>
    <xdr:sp macro="" textlink="">
      <xdr:nvSpPr>
        <xdr:cNvPr id="98" name="テキスト ボックス 97"/>
        <xdr:cNvSpPr txBox="1"/>
      </xdr:nvSpPr>
      <xdr:spPr>
        <a:xfrm>
          <a:off x="939800" y="712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人件費の抑制及び事務の効率化のための業務の民間委託化や情報システム最適化の推進等により、委託料、賃借料等が類似団体平均と比較して高い水準で推移している。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また、令和</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システム標準化対応等や、</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新型コロナウイルスワクチン接種事業の実施等により物件費の総額も増となった。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今後も、指定管理者制度、ＰＦＩ等の公民連携を推進するとともに、既存事業の見直しを行うことにより、コストの削減に努める。</a:t>
          </a:r>
          <a:endParaRPr kumimoji="1" lang="ja-JP" altLang="en-US" sz="12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20</xdr:row>
      <xdr:rowOff>143328</xdr:rowOff>
    </xdr:to>
    <xdr:cxnSp macro="">
      <xdr:nvCxnSpPr>
        <xdr:cNvPr id="133" name="直線コネクタ 132"/>
        <xdr:cNvCxnSpPr/>
      </xdr:nvCxnSpPr>
      <xdr:spPr>
        <a:xfrm>
          <a:off x="15671800" y="3245757"/>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20</xdr:row>
      <xdr:rowOff>78014</xdr:rowOff>
    </xdr:to>
    <xdr:cxnSp macro="">
      <xdr:nvCxnSpPr>
        <xdr:cNvPr id="136" name="直線コネクタ 135"/>
        <xdr:cNvCxnSpPr/>
      </xdr:nvCxnSpPr>
      <xdr:spPr>
        <a:xfrm flipV="1">
          <a:off x="14782800" y="32457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78014</xdr:rowOff>
    </xdr:from>
    <xdr:to>
      <xdr:col>73</xdr:col>
      <xdr:colOff>180975</xdr:colOff>
      <xdr:row>20</xdr:row>
      <xdr:rowOff>159657</xdr:rowOff>
    </xdr:to>
    <xdr:cxnSp macro="">
      <xdr:nvCxnSpPr>
        <xdr:cNvPr id="139" name="直線コネクタ 138"/>
        <xdr:cNvCxnSpPr/>
      </xdr:nvCxnSpPr>
      <xdr:spPr>
        <a:xfrm flipV="1">
          <a:off x="13893800" y="35070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143328</xdr:rowOff>
    </xdr:from>
    <xdr:to>
      <xdr:col>69</xdr:col>
      <xdr:colOff>92075</xdr:colOff>
      <xdr:row>20</xdr:row>
      <xdr:rowOff>159657</xdr:rowOff>
    </xdr:to>
    <xdr:cxnSp macro="">
      <xdr:nvCxnSpPr>
        <xdr:cNvPr id="142" name="直線コネクタ 141"/>
        <xdr:cNvCxnSpPr/>
      </xdr:nvCxnSpPr>
      <xdr:spPr>
        <a:xfrm>
          <a:off x="13004800" y="3572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92528</xdr:rowOff>
    </xdr:from>
    <xdr:to>
      <xdr:col>82</xdr:col>
      <xdr:colOff>158750</xdr:colOff>
      <xdr:row>21</xdr:row>
      <xdr:rowOff>22678</xdr:rowOff>
    </xdr:to>
    <xdr:sp macro="" textlink="">
      <xdr:nvSpPr>
        <xdr:cNvPr id="152" name="楕円 151"/>
        <xdr:cNvSpPr/>
      </xdr:nvSpPr>
      <xdr:spPr>
        <a:xfrm>
          <a:off x="164592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1105</xdr:rowOff>
    </xdr:from>
    <xdr:ext cx="762000" cy="259045"/>
    <xdr:sp macro="" textlink="">
      <xdr:nvSpPr>
        <xdr:cNvPr id="153" name="物件費該当値テキスト"/>
        <xdr:cNvSpPr txBox="1"/>
      </xdr:nvSpPr>
      <xdr:spPr>
        <a:xfrm>
          <a:off x="16598900" y="343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4" name="楕円 153"/>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5" name="テキスト ボックス 154"/>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27214</xdr:rowOff>
    </xdr:from>
    <xdr:to>
      <xdr:col>74</xdr:col>
      <xdr:colOff>31750</xdr:colOff>
      <xdr:row>20</xdr:row>
      <xdr:rowOff>128814</xdr:rowOff>
    </xdr:to>
    <xdr:sp macro="" textlink="">
      <xdr:nvSpPr>
        <xdr:cNvPr id="156" name="楕円 155"/>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113591</xdr:rowOff>
    </xdr:from>
    <xdr:ext cx="762000" cy="259045"/>
    <xdr:sp macro="" textlink="">
      <xdr:nvSpPr>
        <xdr:cNvPr id="157" name="テキスト ボックス 156"/>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108857</xdr:rowOff>
    </xdr:from>
    <xdr:to>
      <xdr:col>69</xdr:col>
      <xdr:colOff>142875</xdr:colOff>
      <xdr:row>21</xdr:row>
      <xdr:rowOff>39007</xdr:rowOff>
    </xdr:to>
    <xdr:sp macro="" textlink="">
      <xdr:nvSpPr>
        <xdr:cNvPr id="158" name="楕円 157"/>
        <xdr:cNvSpPr/>
      </xdr:nvSpPr>
      <xdr:spPr>
        <a:xfrm>
          <a:off x="13843000" y="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23784</xdr:rowOff>
    </xdr:from>
    <xdr:ext cx="762000" cy="259045"/>
    <xdr:sp macro="" textlink="">
      <xdr:nvSpPr>
        <xdr:cNvPr id="159" name="テキスト ボックス 158"/>
        <xdr:cNvSpPr txBox="1"/>
      </xdr:nvSpPr>
      <xdr:spPr>
        <a:xfrm>
          <a:off x="13512800" y="36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92528</xdr:rowOff>
    </xdr:from>
    <xdr:to>
      <xdr:col>65</xdr:col>
      <xdr:colOff>53975</xdr:colOff>
      <xdr:row>21</xdr:row>
      <xdr:rowOff>22678</xdr:rowOff>
    </xdr:to>
    <xdr:sp macro="" textlink="">
      <xdr:nvSpPr>
        <xdr:cNvPr id="160" name="楕円 159"/>
        <xdr:cNvSpPr/>
      </xdr:nvSpPr>
      <xdr:spPr>
        <a:xfrm>
          <a:off x="12954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7455</xdr:rowOff>
    </xdr:from>
    <xdr:ext cx="762000" cy="259045"/>
    <xdr:sp macro="" textlink="">
      <xdr:nvSpPr>
        <xdr:cNvPr id="161" name="テキスト ボックス 160"/>
        <xdr:cNvSpPr txBox="1"/>
      </xdr:nvSpPr>
      <xdr:spPr>
        <a:xfrm>
          <a:off x="12623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比較的老年人口が少なく（令和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年国勢調査における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歳以上の人口、全国：</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％、さいたま市：</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％）、現役世代が多い等のため、類似団体平均を下回る比率である。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しかしながら、障害福祉サービスの給付の増加や、特定教育・保育施設等の給付の増加により、扶助費は増加傾向である。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今後も市民の健康づくりに取り組む施策を推進する等、将来的な医療費等の抑制を図る。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94343</xdr:rowOff>
    </xdr:to>
    <xdr:cxnSp macro="">
      <xdr:nvCxnSpPr>
        <xdr:cNvPr id="196" name="直線コネクタ 195"/>
        <xdr:cNvCxnSpPr/>
      </xdr:nvCxnSpPr>
      <xdr:spPr>
        <a:xfrm>
          <a:off x="3987800" y="9630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7"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29028</xdr:rowOff>
    </xdr:to>
    <xdr:cxnSp macro="">
      <xdr:nvCxnSpPr>
        <xdr:cNvPr id="199" name="直線コネクタ 198"/>
        <xdr:cNvCxnSpPr/>
      </xdr:nvCxnSpPr>
      <xdr:spPr>
        <a:xfrm>
          <a:off x="3098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1" name="テキスト ボックス 200"/>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57</xdr:row>
      <xdr:rowOff>4535</xdr:rowOff>
    </xdr:to>
    <xdr:cxnSp macro="">
      <xdr:nvCxnSpPr>
        <xdr:cNvPr id="202" name="直線コネクタ 201"/>
        <xdr:cNvCxnSpPr/>
      </xdr:nvCxnSpPr>
      <xdr:spPr>
        <a:xfrm flipV="1">
          <a:off x="2209800" y="95975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4" name="テキスト ボックス 203"/>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4535</xdr:rowOff>
    </xdr:to>
    <xdr:cxnSp macro="">
      <xdr:nvCxnSpPr>
        <xdr:cNvPr id="205" name="直線コネクタ 204"/>
        <xdr:cNvCxnSpPr/>
      </xdr:nvCxnSpPr>
      <xdr:spPr>
        <a:xfrm>
          <a:off x="1320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7" name="テキスト ボックス 206"/>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5" name="楕円 214"/>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16"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7" name="楕円 216"/>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8" name="テキスト ボックス 217"/>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9" name="楕円 218"/>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20" name="テキスト ボックス 219"/>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21" name="楕円 220"/>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22" name="テキスト ボックス 221"/>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23" name="楕円 222"/>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24" name="テキスト ボックス 223"/>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人口１人あたりの公営企業（法非適）等に対する繰出金が、類似団体と比較した場合、少額であるため、平均値より低い状況が続いている。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しかし、少子高齢化に伴い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後期高齢者医療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事業特別会計等への繰出金が増加傾向であるため、負担の増大に備える必要がある。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6" name="テキスト ボックス 23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107950</xdr:rowOff>
    </xdr:from>
    <xdr:to>
      <xdr:col>82</xdr:col>
      <xdr:colOff>107950</xdr:colOff>
      <xdr:row>53</xdr:row>
      <xdr:rowOff>146050</xdr:rowOff>
    </xdr:to>
    <xdr:cxnSp macro="">
      <xdr:nvCxnSpPr>
        <xdr:cNvPr id="257" name="直線コネクタ 256"/>
        <xdr:cNvCxnSpPr/>
      </xdr:nvCxnSpPr>
      <xdr:spPr>
        <a:xfrm flipV="1">
          <a:off x="15671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8"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53</xdr:row>
      <xdr:rowOff>165100</xdr:rowOff>
    </xdr:to>
    <xdr:cxnSp macro="">
      <xdr:nvCxnSpPr>
        <xdr:cNvPr id="260" name="直線コネクタ 259"/>
        <xdr:cNvCxnSpPr/>
      </xdr:nvCxnSpPr>
      <xdr:spPr>
        <a:xfrm flipV="1">
          <a:off x="14782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2" name="テキスト ボックス 261"/>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165100</xdr:rowOff>
    </xdr:from>
    <xdr:to>
      <xdr:col>73</xdr:col>
      <xdr:colOff>180975</xdr:colOff>
      <xdr:row>54</xdr:row>
      <xdr:rowOff>69850</xdr:rowOff>
    </xdr:to>
    <xdr:cxnSp macro="">
      <xdr:nvCxnSpPr>
        <xdr:cNvPr id="263" name="直線コネクタ 262"/>
        <xdr:cNvCxnSpPr/>
      </xdr:nvCxnSpPr>
      <xdr:spPr>
        <a:xfrm flipV="1">
          <a:off x="13893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5" name="テキスト ボックス 264"/>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69850</xdr:rowOff>
    </xdr:from>
    <xdr:to>
      <xdr:col>69</xdr:col>
      <xdr:colOff>92075</xdr:colOff>
      <xdr:row>55</xdr:row>
      <xdr:rowOff>50800</xdr:rowOff>
    </xdr:to>
    <xdr:cxnSp macro="">
      <xdr:nvCxnSpPr>
        <xdr:cNvPr id="266" name="直線コネクタ 265"/>
        <xdr:cNvCxnSpPr/>
      </xdr:nvCxnSpPr>
      <xdr:spPr>
        <a:xfrm flipV="1">
          <a:off x="13004800" y="9328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68" name="テキスト ボックス 267"/>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57150</xdr:rowOff>
    </xdr:from>
    <xdr:to>
      <xdr:col>82</xdr:col>
      <xdr:colOff>158750</xdr:colOff>
      <xdr:row>53</xdr:row>
      <xdr:rowOff>158750</xdr:rowOff>
    </xdr:to>
    <xdr:sp macro="" textlink="">
      <xdr:nvSpPr>
        <xdr:cNvPr id="276" name="楕円 275"/>
        <xdr:cNvSpPr/>
      </xdr:nvSpPr>
      <xdr:spPr>
        <a:xfrm>
          <a:off x="16459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137177</xdr:rowOff>
    </xdr:from>
    <xdr:ext cx="762000" cy="259045"/>
    <xdr:sp macro="" textlink="">
      <xdr:nvSpPr>
        <xdr:cNvPr id="277" name="その他該当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78" name="楕円 277"/>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79" name="テキスト ボックス 278"/>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114300</xdr:rowOff>
    </xdr:from>
    <xdr:to>
      <xdr:col>74</xdr:col>
      <xdr:colOff>31750</xdr:colOff>
      <xdr:row>54</xdr:row>
      <xdr:rowOff>44450</xdr:rowOff>
    </xdr:to>
    <xdr:sp macro="" textlink="">
      <xdr:nvSpPr>
        <xdr:cNvPr id="280" name="楕円 279"/>
        <xdr:cNvSpPr/>
      </xdr:nvSpPr>
      <xdr:spPr>
        <a:xfrm>
          <a:off x="14732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54627</xdr:rowOff>
    </xdr:from>
    <xdr:ext cx="762000" cy="259045"/>
    <xdr:sp macro="" textlink="">
      <xdr:nvSpPr>
        <xdr:cNvPr id="281" name="テキスト ボックス 280"/>
        <xdr:cNvSpPr txBox="1"/>
      </xdr:nvSpPr>
      <xdr:spPr>
        <a:xfrm>
          <a:off x="14401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19050</xdr:rowOff>
    </xdr:from>
    <xdr:to>
      <xdr:col>69</xdr:col>
      <xdr:colOff>142875</xdr:colOff>
      <xdr:row>54</xdr:row>
      <xdr:rowOff>120650</xdr:rowOff>
    </xdr:to>
    <xdr:sp macro="" textlink="">
      <xdr:nvSpPr>
        <xdr:cNvPr id="282" name="楕円 281"/>
        <xdr:cNvSpPr/>
      </xdr:nvSpPr>
      <xdr:spPr>
        <a:xfrm>
          <a:off x="13843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130827</xdr:rowOff>
    </xdr:from>
    <xdr:ext cx="762000" cy="259045"/>
    <xdr:sp macro="" textlink="">
      <xdr:nvSpPr>
        <xdr:cNvPr id="283" name="テキスト ボックス 282"/>
        <xdr:cNvSpPr txBox="1"/>
      </xdr:nvSpPr>
      <xdr:spPr>
        <a:xfrm>
          <a:off x="13512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84" name="楕円 283"/>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85" name="テキスト ボックス 284"/>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大規模な法適用公営企業会計（電車、バス等の交通事業等）を有していないため、公営企業に対する繰出金が比較的少額であることから、補助費等の比率が類似団体平均と比較し、低い状況が続い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今後も各種補助金等について、成果指標を設定し、事業効果の検証を実施するなど、補助金支出の適正化を図る。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24130</xdr:rowOff>
    </xdr:from>
    <xdr:to>
      <xdr:col>82</xdr:col>
      <xdr:colOff>107950</xdr:colOff>
      <xdr:row>33</xdr:row>
      <xdr:rowOff>115570</xdr:rowOff>
    </xdr:to>
    <xdr:cxnSp macro="">
      <xdr:nvCxnSpPr>
        <xdr:cNvPr id="316" name="直線コネクタ 315"/>
        <xdr:cNvCxnSpPr/>
      </xdr:nvCxnSpPr>
      <xdr:spPr>
        <a:xfrm flipV="1">
          <a:off x="15671800" y="5681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115570</xdr:rowOff>
    </xdr:from>
    <xdr:to>
      <xdr:col>78</xdr:col>
      <xdr:colOff>69850</xdr:colOff>
      <xdr:row>33</xdr:row>
      <xdr:rowOff>115570</xdr:rowOff>
    </xdr:to>
    <xdr:cxnSp macro="">
      <xdr:nvCxnSpPr>
        <xdr:cNvPr id="319" name="直線コネクタ 318"/>
        <xdr:cNvCxnSpPr/>
      </xdr:nvCxnSpPr>
      <xdr:spPr>
        <a:xfrm>
          <a:off x="14782800" y="577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115570</xdr:rowOff>
    </xdr:to>
    <xdr:cxnSp macro="">
      <xdr:nvCxnSpPr>
        <xdr:cNvPr id="322" name="直線コネクタ 321"/>
        <xdr:cNvCxnSpPr/>
      </xdr:nvCxnSpPr>
      <xdr:spPr>
        <a:xfrm>
          <a:off x="13893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92710</xdr:rowOff>
    </xdr:from>
    <xdr:to>
      <xdr:col>69</xdr:col>
      <xdr:colOff>92075</xdr:colOff>
      <xdr:row>33</xdr:row>
      <xdr:rowOff>138430</xdr:rowOff>
    </xdr:to>
    <xdr:cxnSp macro="">
      <xdr:nvCxnSpPr>
        <xdr:cNvPr id="325" name="直線コネクタ 324"/>
        <xdr:cNvCxnSpPr/>
      </xdr:nvCxnSpPr>
      <xdr:spPr>
        <a:xfrm flipV="1">
          <a:off x="13004800" y="575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144780</xdr:rowOff>
    </xdr:from>
    <xdr:to>
      <xdr:col>82</xdr:col>
      <xdr:colOff>158750</xdr:colOff>
      <xdr:row>33</xdr:row>
      <xdr:rowOff>74930</xdr:rowOff>
    </xdr:to>
    <xdr:sp macro="" textlink="">
      <xdr:nvSpPr>
        <xdr:cNvPr id="335" name="楕円 334"/>
        <xdr:cNvSpPr/>
      </xdr:nvSpPr>
      <xdr:spPr>
        <a:xfrm>
          <a:off x="164592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53357</xdr:rowOff>
    </xdr:from>
    <xdr:ext cx="762000" cy="259045"/>
    <xdr:sp macro="" textlink="">
      <xdr:nvSpPr>
        <xdr:cNvPr id="336" name="補助費等該当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64770</xdr:rowOff>
    </xdr:from>
    <xdr:to>
      <xdr:col>78</xdr:col>
      <xdr:colOff>120650</xdr:colOff>
      <xdr:row>33</xdr:row>
      <xdr:rowOff>166370</xdr:rowOff>
    </xdr:to>
    <xdr:sp macro="" textlink="">
      <xdr:nvSpPr>
        <xdr:cNvPr id="337" name="楕円 336"/>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5097</xdr:rowOff>
    </xdr:from>
    <xdr:ext cx="736600" cy="259045"/>
    <xdr:sp macro="" textlink="">
      <xdr:nvSpPr>
        <xdr:cNvPr id="338" name="テキスト ボックス 337"/>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64770</xdr:rowOff>
    </xdr:from>
    <xdr:to>
      <xdr:col>74</xdr:col>
      <xdr:colOff>31750</xdr:colOff>
      <xdr:row>33</xdr:row>
      <xdr:rowOff>166370</xdr:rowOff>
    </xdr:to>
    <xdr:sp macro="" textlink="">
      <xdr:nvSpPr>
        <xdr:cNvPr id="339" name="楕円 338"/>
        <xdr:cNvSpPr/>
      </xdr:nvSpPr>
      <xdr:spPr>
        <a:xfrm>
          <a:off x="14732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5097</xdr:rowOff>
    </xdr:from>
    <xdr:ext cx="762000" cy="259045"/>
    <xdr:sp macro="" textlink="">
      <xdr:nvSpPr>
        <xdr:cNvPr id="340" name="テキスト ボックス 339"/>
        <xdr:cNvSpPr txBox="1"/>
      </xdr:nvSpPr>
      <xdr:spPr>
        <a:xfrm>
          <a:off x="14401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41910</xdr:rowOff>
    </xdr:from>
    <xdr:to>
      <xdr:col>69</xdr:col>
      <xdr:colOff>142875</xdr:colOff>
      <xdr:row>33</xdr:row>
      <xdr:rowOff>143510</xdr:rowOff>
    </xdr:to>
    <xdr:sp macro="" textlink="">
      <xdr:nvSpPr>
        <xdr:cNvPr id="341" name="楕円 340"/>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153687</xdr:rowOff>
    </xdr:from>
    <xdr:ext cx="762000" cy="259045"/>
    <xdr:sp macro="" textlink="">
      <xdr:nvSpPr>
        <xdr:cNvPr id="342" name="テキスト ボックス 341"/>
        <xdr:cNvSpPr txBox="1"/>
      </xdr:nvSpPr>
      <xdr:spPr>
        <a:xfrm>
          <a:off x="13512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87630</xdr:rowOff>
    </xdr:from>
    <xdr:to>
      <xdr:col>65</xdr:col>
      <xdr:colOff>53975</xdr:colOff>
      <xdr:row>34</xdr:row>
      <xdr:rowOff>17780</xdr:rowOff>
    </xdr:to>
    <xdr:sp macro="" textlink="">
      <xdr:nvSpPr>
        <xdr:cNvPr id="343" name="楕円 342"/>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27957</xdr:rowOff>
    </xdr:from>
    <xdr:ext cx="762000" cy="259045"/>
    <xdr:sp macro="" textlink="">
      <xdr:nvSpPr>
        <xdr:cNvPr id="344" name="テキスト ボックス 343"/>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普通建設事業費の平準化を図ってきたことで、市債残高が類似団体の中で低く、償還額も低い水準となっている。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減税補てん債の償還金の減等により、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前年度より総額が減となった。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今後も後年度の公債費負担を踏まえながら、普通建設事業等の展開を進める。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75</xdr:row>
      <xdr:rowOff>127000</xdr:rowOff>
    </xdr:to>
    <xdr:cxnSp macro="">
      <xdr:nvCxnSpPr>
        <xdr:cNvPr id="377" name="直線コネクタ 376"/>
        <xdr:cNvCxnSpPr/>
      </xdr:nvCxnSpPr>
      <xdr:spPr>
        <a:xfrm>
          <a:off x="3987800" y="12985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78" name="公債費平均値テキスト"/>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77</xdr:row>
      <xdr:rowOff>50800</xdr:rowOff>
    </xdr:to>
    <xdr:cxnSp macro="">
      <xdr:nvCxnSpPr>
        <xdr:cNvPr id="380" name="直線コネクタ 379"/>
        <xdr:cNvCxnSpPr/>
      </xdr:nvCxnSpPr>
      <xdr:spPr>
        <a:xfrm flipV="1">
          <a:off x="3098800" y="129857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50800</xdr:rowOff>
    </xdr:to>
    <xdr:cxnSp macro="">
      <xdr:nvCxnSpPr>
        <xdr:cNvPr id="383" name="直線コネクタ 382"/>
        <xdr:cNvCxnSpPr/>
      </xdr:nvCxnSpPr>
      <xdr:spPr>
        <a:xfrm>
          <a:off x="2209800" y="1319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5" name="テキスト ボックス 384"/>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165100</xdr:rowOff>
    </xdr:to>
    <xdr:cxnSp macro="">
      <xdr:nvCxnSpPr>
        <xdr:cNvPr id="386" name="直線コネクタ 385"/>
        <xdr:cNvCxnSpPr/>
      </xdr:nvCxnSpPr>
      <xdr:spPr>
        <a:xfrm>
          <a:off x="1320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8" name="テキスト ボックス 387"/>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0" name="テキスト ボックス 389"/>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96" name="楕円 395"/>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97" name="公債費該当値テキスト"/>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98" name="楕円 397"/>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16527</xdr:rowOff>
    </xdr:from>
    <xdr:ext cx="736600" cy="259045"/>
    <xdr:sp macro="" textlink="">
      <xdr:nvSpPr>
        <xdr:cNvPr id="399" name="テキスト ボックス 398"/>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400" name="楕円 399"/>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111777</xdr:rowOff>
    </xdr:from>
    <xdr:ext cx="762000" cy="259045"/>
    <xdr:sp macro="" textlink="">
      <xdr:nvSpPr>
        <xdr:cNvPr id="401" name="テキスト ボックス 400"/>
        <xdr:cNvSpPr txBox="1"/>
      </xdr:nvSpPr>
      <xdr:spPr>
        <a:xfrm>
          <a:off x="2717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402" name="楕円 401"/>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403" name="テキスト ボックス 402"/>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4" name="楕円 403"/>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5" name="テキスト ボックス 404"/>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類似団体と比較し、人口１人あたりの公債費が少ないことから、公債費以外の経費が相対的に大きくなっている。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特に、障害福祉サービスの対象者数の増や子育て支援施策の拡大の影響による扶助費の増加などを背景に、経常的な経費が増加している。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今後も既存事業について、</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PDCA</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サイクルに基づく見直し、優先順位付けを行い、限られた財源を効率的に活用できるよう努める。　</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31750</xdr:rowOff>
    </xdr:from>
    <xdr:to>
      <xdr:col>82</xdr:col>
      <xdr:colOff>107950</xdr:colOff>
      <xdr:row>77</xdr:row>
      <xdr:rowOff>26307</xdr:rowOff>
    </xdr:to>
    <xdr:cxnSp macro="">
      <xdr:nvCxnSpPr>
        <xdr:cNvPr id="440" name="直線コネクタ 439"/>
        <xdr:cNvCxnSpPr/>
      </xdr:nvCxnSpPr>
      <xdr:spPr>
        <a:xfrm>
          <a:off x="15671800" y="12890500"/>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41" name="公債費以外平均値テキスト"/>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77</xdr:row>
      <xdr:rowOff>58964</xdr:rowOff>
    </xdr:to>
    <xdr:cxnSp macro="">
      <xdr:nvCxnSpPr>
        <xdr:cNvPr id="443" name="直線コネクタ 442"/>
        <xdr:cNvCxnSpPr/>
      </xdr:nvCxnSpPr>
      <xdr:spPr>
        <a:xfrm flipV="1">
          <a:off x="14782800" y="12890500"/>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5" name="テキスト ボックス 444"/>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58964</xdr:rowOff>
    </xdr:from>
    <xdr:to>
      <xdr:col>73</xdr:col>
      <xdr:colOff>180975</xdr:colOff>
      <xdr:row>78</xdr:row>
      <xdr:rowOff>94343</xdr:rowOff>
    </xdr:to>
    <xdr:cxnSp macro="">
      <xdr:nvCxnSpPr>
        <xdr:cNvPr id="446" name="直線コネクタ 445"/>
        <xdr:cNvCxnSpPr/>
      </xdr:nvCxnSpPr>
      <xdr:spPr>
        <a:xfrm flipV="1">
          <a:off x="13893800" y="132606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8" name="テキスト ボックス 447"/>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94343</xdr:rowOff>
    </xdr:from>
    <xdr:to>
      <xdr:col>69</xdr:col>
      <xdr:colOff>92075</xdr:colOff>
      <xdr:row>78</xdr:row>
      <xdr:rowOff>137886</xdr:rowOff>
    </xdr:to>
    <xdr:cxnSp macro="">
      <xdr:nvCxnSpPr>
        <xdr:cNvPr id="449" name="直線コネクタ 448"/>
        <xdr:cNvCxnSpPr/>
      </xdr:nvCxnSpPr>
      <xdr:spPr>
        <a:xfrm flipV="1">
          <a:off x="13004800" y="13467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1" name="テキスト ボックス 450"/>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3" name="テキスト ボックス 452"/>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59" name="楕円 458"/>
        <xdr:cNvSpPr/>
      </xdr:nvSpPr>
      <xdr:spPr>
        <a:xfrm>
          <a:off x="164592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119034</xdr:rowOff>
    </xdr:from>
    <xdr:ext cx="762000" cy="259045"/>
    <xdr:sp macro="" textlink="">
      <xdr:nvSpPr>
        <xdr:cNvPr id="460" name="公債費以外該当値テキスト"/>
        <xdr:cNvSpPr txBox="1"/>
      </xdr:nvSpPr>
      <xdr:spPr>
        <a:xfrm>
          <a:off x="16598900" y="1314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152400</xdr:rowOff>
    </xdr:from>
    <xdr:to>
      <xdr:col>78</xdr:col>
      <xdr:colOff>120650</xdr:colOff>
      <xdr:row>75</xdr:row>
      <xdr:rowOff>82550</xdr:rowOff>
    </xdr:to>
    <xdr:sp macro="" textlink="">
      <xdr:nvSpPr>
        <xdr:cNvPr id="461" name="楕円 460"/>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67327</xdr:rowOff>
    </xdr:from>
    <xdr:ext cx="736600" cy="259045"/>
    <xdr:sp macro="" textlink="">
      <xdr:nvSpPr>
        <xdr:cNvPr id="462" name="テキスト ボックス 461"/>
        <xdr:cNvSpPr txBox="1"/>
      </xdr:nvSpPr>
      <xdr:spPr>
        <a:xfrm>
          <a:off x="15290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8164</xdr:rowOff>
    </xdr:from>
    <xdr:to>
      <xdr:col>74</xdr:col>
      <xdr:colOff>31750</xdr:colOff>
      <xdr:row>77</xdr:row>
      <xdr:rowOff>109764</xdr:rowOff>
    </xdr:to>
    <xdr:sp macro="" textlink="">
      <xdr:nvSpPr>
        <xdr:cNvPr id="463" name="楕円 462"/>
        <xdr:cNvSpPr/>
      </xdr:nvSpPr>
      <xdr:spPr>
        <a:xfrm>
          <a:off x="14732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94541</xdr:rowOff>
    </xdr:from>
    <xdr:ext cx="762000" cy="259045"/>
    <xdr:sp macro="" textlink="">
      <xdr:nvSpPr>
        <xdr:cNvPr id="464" name="テキスト ボックス 463"/>
        <xdr:cNvSpPr txBox="1"/>
      </xdr:nvSpPr>
      <xdr:spPr>
        <a:xfrm>
          <a:off x="14401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43543</xdr:rowOff>
    </xdr:from>
    <xdr:to>
      <xdr:col>69</xdr:col>
      <xdr:colOff>142875</xdr:colOff>
      <xdr:row>78</xdr:row>
      <xdr:rowOff>145143</xdr:rowOff>
    </xdr:to>
    <xdr:sp macro="" textlink="">
      <xdr:nvSpPr>
        <xdr:cNvPr id="465" name="楕円 464"/>
        <xdr:cNvSpPr/>
      </xdr:nvSpPr>
      <xdr:spPr>
        <a:xfrm>
          <a:off x="13843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129920</xdr:rowOff>
    </xdr:from>
    <xdr:ext cx="762000" cy="259045"/>
    <xdr:sp macro="" textlink="">
      <xdr:nvSpPr>
        <xdr:cNvPr id="466" name="テキスト ボックス 465"/>
        <xdr:cNvSpPr txBox="1"/>
      </xdr:nvSpPr>
      <xdr:spPr>
        <a:xfrm>
          <a:off x="13512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87086</xdr:rowOff>
    </xdr:from>
    <xdr:to>
      <xdr:col>65</xdr:col>
      <xdr:colOff>53975</xdr:colOff>
      <xdr:row>79</xdr:row>
      <xdr:rowOff>17236</xdr:rowOff>
    </xdr:to>
    <xdr:sp macro="" textlink="">
      <xdr:nvSpPr>
        <xdr:cNvPr id="467" name="楕円 466"/>
        <xdr:cNvSpPr/>
      </xdr:nvSpPr>
      <xdr:spPr>
        <a:xfrm>
          <a:off x="12954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2013</xdr:rowOff>
    </xdr:from>
    <xdr:ext cx="762000" cy="259045"/>
    <xdr:sp macro="" textlink="">
      <xdr:nvSpPr>
        <xdr:cNvPr id="468" name="テキスト ボックス 467"/>
        <xdr:cNvSpPr txBox="1"/>
      </xdr:nvSpPr>
      <xdr:spPr>
        <a:xfrm>
          <a:off x="12623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13576</xdr:rowOff>
    </xdr:from>
    <xdr:to>
      <xdr:col>29</xdr:col>
      <xdr:colOff>127000</xdr:colOff>
      <xdr:row>17</xdr:row>
      <xdr:rowOff>48362</xdr:rowOff>
    </xdr:to>
    <xdr:cxnSp macro="">
      <xdr:nvCxnSpPr>
        <xdr:cNvPr id="50" name="直線コネクタ 49"/>
        <xdr:cNvCxnSpPr/>
      </xdr:nvCxnSpPr>
      <xdr:spPr bwMode="auto">
        <a:xfrm flipV="1">
          <a:off x="5003800" y="2975851"/>
          <a:ext cx="647700" cy="34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14089</xdr:rowOff>
    </xdr:from>
    <xdr:ext cx="762000" cy="259045"/>
    <xdr:sp macro="" textlink="">
      <xdr:nvSpPr>
        <xdr:cNvPr id="51" name="人口1人当たり決算額の推移平均値テキスト130"/>
        <xdr:cNvSpPr txBox="1"/>
      </xdr:nvSpPr>
      <xdr:spPr>
        <a:xfrm>
          <a:off x="5740400" y="2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48362</xdr:rowOff>
    </xdr:from>
    <xdr:to>
      <xdr:col>26</xdr:col>
      <xdr:colOff>50800</xdr:colOff>
      <xdr:row>17</xdr:row>
      <xdr:rowOff>77661</xdr:rowOff>
    </xdr:to>
    <xdr:cxnSp macro="">
      <xdr:nvCxnSpPr>
        <xdr:cNvPr id="53" name="直線コネクタ 52"/>
        <xdr:cNvCxnSpPr/>
      </xdr:nvCxnSpPr>
      <xdr:spPr bwMode="auto">
        <a:xfrm flipV="1">
          <a:off x="4305300" y="3010637"/>
          <a:ext cx="698500" cy="2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142714</xdr:rowOff>
    </xdr:from>
    <xdr:ext cx="736600" cy="259045"/>
    <xdr:sp macro="" textlink="">
      <xdr:nvSpPr>
        <xdr:cNvPr id="55" name="テキスト ボックス 54"/>
        <xdr:cNvSpPr txBox="1"/>
      </xdr:nvSpPr>
      <xdr:spPr>
        <a:xfrm>
          <a:off x="4622800" y="241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77661</xdr:rowOff>
    </xdr:from>
    <xdr:to>
      <xdr:col>22</xdr:col>
      <xdr:colOff>114300</xdr:colOff>
      <xdr:row>17</xdr:row>
      <xdr:rowOff>99682</xdr:rowOff>
    </xdr:to>
    <xdr:cxnSp macro="">
      <xdr:nvCxnSpPr>
        <xdr:cNvPr id="56" name="直線コネクタ 55"/>
        <xdr:cNvCxnSpPr/>
      </xdr:nvCxnSpPr>
      <xdr:spPr bwMode="auto">
        <a:xfrm flipV="1">
          <a:off x="3606800" y="3039936"/>
          <a:ext cx="698500" cy="2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149915</xdr:rowOff>
    </xdr:from>
    <xdr:ext cx="762000" cy="259045"/>
    <xdr:sp macro="" textlink="">
      <xdr:nvSpPr>
        <xdr:cNvPr id="58" name="テキスト ボックス 57"/>
        <xdr:cNvSpPr txBox="1"/>
      </xdr:nvSpPr>
      <xdr:spPr>
        <a:xfrm>
          <a:off x="3924300" y="24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99682</xdr:rowOff>
    </xdr:from>
    <xdr:to>
      <xdr:col>18</xdr:col>
      <xdr:colOff>177800</xdr:colOff>
      <xdr:row>17</xdr:row>
      <xdr:rowOff>129667</xdr:rowOff>
    </xdr:to>
    <xdr:cxnSp macro="">
      <xdr:nvCxnSpPr>
        <xdr:cNvPr id="59" name="直線コネクタ 58"/>
        <xdr:cNvCxnSpPr/>
      </xdr:nvCxnSpPr>
      <xdr:spPr bwMode="auto">
        <a:xfrm flipV="1">
          <a:off x="2908300" y="3061957"/>
          <a:ext cx="698500" cy="2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11612</xdr:rowOff>
    </xdr:from>
    <xdr:ext cx="762000" cy="259045"/>
    <xdr:sp macro="" textlink="">
      <xdr:nvSpPr>
        <xdr:cNvPr id="61" name="テキスト ボックス 60"/>
        <xdr:cNvSpPr txBox="1"/>
      </xdr:nvSpPr>
      <xdr:spPr>
        <a:xfrm>
          <a:off x="32258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18013</xdr:rowOff>
    </xdr:from>
    <xdr:ext cx="762000" cy="259045"/>
    <xdr:sp macro="" textlink="">
      <xdr:nvSpPr>
        <xdr:cNvPr id="63" name="テキスト ボックス 62"/>
        <xdr:cNvSpPr txBox="1"/>
      </xdr:nvSpPr>
      <xdr:spPr>
        <a:xfrm>
          <a:off x="25273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134226</xdr:rowOff>
    </xdr:from>
    <xdr:to>
      <xdr:col>29</xdr:col>
      <xdr:colOff>177800</xdr:colOff>
      <xdr:row>17</xdr:row>
      <xdr:rowOff>64376</xdr:rowOff>
    </xdr:to>
    <xdr:sp macro="" textlink="">
      <xdr:nvSpPr>
        <xdr:cNvPr id="69" name="楕円 68"/>
        <xdr:cNvSpPr/>
      </xdr:nvSpPr>
      <xdr:spPr bwMode="auto">
        <a:xfrm>
          <a:off x="5600700" y="292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106303</xdr:rowOff>
    </xdr:from>
    <xdr:ext cx="762000" cy="259045"/>
    <xdr:sp macro="" textlink="">
      <xdr:nvSpPr>
        <xdr:cNvPr id="70" name="人口1人当たり決算額の推移該当値テキスト130"/>
        <xdr:cNvSpPr txBox="1"/>
      </xdr:nvSpPr>
      <xdr:spPr>
        <a:xfrm>
          <a:off x="5740400" y="289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169012</xdr:rowOff>
    </xdr:from>
    <xdr:to>
      <xdr:col>26</xdr:col>
      <xdr:colOff>101600</xdr:colOff>
      <xdr:row>17</xdr:row>
      <xdr:rowOff>99162</xdr:rowOff>
    </xdr:to>
    <xdr:sp macro="" textlink="">
      <xdr:nvSpPr>
        <xdr:cNvPr id="71" name="楕円 70"/>
        <xdr:cNvSpPr/>
      </xdr:nvSpPr>
      <xdr:spPr bwMode="auto">
        <a:xfrm>
          <a:off x="4953000" y="2959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83939</xdr:rowOff>
    </xdr:from>
    <xdr:ext cx="736600" cy="259045"/>
    <xdr:sp macro="" textlink="">
      <xdr:nvSpPr>
        <xdr:cNvPr id="72" name="テキスト ボックス 71"/>
        <xdr:cNvSpPr txBox="1"/>
      </xdr:nvSpPr>
      <xdr:spPr>
        <a:xfrm>
          <a:off x="4622800" y="3046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26861</xdr:rowOff>
    </xdr:from>
    <xdr:to>
      <xdr:col>22</xdr:col>
      <xdr:colOff>165100</xdr:colOff>
      <xdr:row>17</xdr:row>
      <xdr:rowOff>128461</xdr:rowOff>
    </xdr:to>
    <xdr:sp macro="" textlink="">
      <xdr:nvSpPr>
        <xdr:cNvPr id="73" name="楕円 72"/>
        <xdr:cNvSpPr/>
      </xdr:nvSpPr>
      <xdr:spPr bwMode="auto">
        <a:xfrm>
          <a:off x="4254500" y="298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113238</xdr:rowOff>
    </xdr:from>
    <xdr:ext cx="762000" cy="259045"/>
    <xdr:sp macro="" textlink="">
      <xdr:nvSpPr>
        <xdr:cNvPr id="74" name="テキスト ボックス 73"/>
        <xdr:cNvSpPr txBox="1"/>
      </xdr:nvSpPr>
      <xdr:spPr>
        <a:xfrm>
          <a:off x="3924300" y="307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48882</xdr:rowOff>
    </xdr:from>
    <xdr:to>
      <xdr:col>19</xdr:col>
      <xdr:colOff>38100</xdr:colOff>
      <xdr:row>17</xdr:row>
      <xdr:rowOff>150482</xdr:rowOff>
    </xdr:to>
    <xdr:sp macro="" textlink="">
      <xdr:nvSpPr>
        <xdr:cNvPr id="75" name="楕円 74"/>
        <xdr:cNvSpPr/>
      </xdr:nvSpPr>
      <xdr:spPr bwMode="auto">
        <a:xfrm>
          <a:off x="3556000" y="301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135259</xdr:rowOff>
    </xdr:from>
    <xdr:ext cx="762000" cy="259045"/>
    <xdr:sp macro="" textlink="">
      <xdr:nvSpPr>
        <xdr:cNvPr id="76" name="テキスト ボックス 75"/>
        <xdr:cNvSpPr txBox="1"/>
      </xdr:nvSpPr>
      <xdr:spPr>
        <a:xfrm>
          <a:off x="3225800" y="309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78867</xdr:rowOff>
    </xdr:from>
    <xdr:to>
      <xdr:col>15</xdr:col>
      <xdr:colOff>101600</xdr:colOff>
      <xdr:row>18</xdr:row>
      <xdr:rowOff>9017</xdr:rowOff>
    </xdr:to>
    <xdr:sp macro="" textlink="">
      <xdr:nvSpPr>
        <xdr:cNvPr id="77" name="楕円 76"/>
        <xdr:cNvSpPr/>
      </xdr:nvSpPr>
      <xdr:spPr bwMode="auto">
        <a:xfrm>
          <a:off x="2857500" y="3041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165244</xdr:rowOff>
    </xdr:from>
    <xdr:ext cx="762000" cy="259045"/>
    <xdr:sp macro="" textlink="">
      <xdr:nvSpPr>
        <xdr:cNvPr id="78" name="テキスト ボックス 77"/>
        <xdr:cNvSpPr txBox="1"/>
      </xdr:nvSpPr>
      <xdr:spPr>
        <a:xfrm>
          <a:off x="2527300" y="31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12205</xdr:rowOff>
    </xdr:from>
    <xdr:to>
      <xdr:col>29</xdr:col>
      <xdr:colOff>127000</xdr:colOff>
      <xdr:row>36</xdr:row>
      <xdr:rowOff>74003</xdr:rowOff>
    </xdr:to>
    <xdr:cxnSp macro="">
      <xdr:nvCxnSpPr>
        <xdr:cNvPr id="112" name="直線コネクタ 111"/>
        <xdr:cNvCxnSpPr/>
      </xdr:nvCxnSpPr>
      <xdr:spPr bwMode="auto">
        <a:xfrm>
          <a:off x="5003800" y="6965455"/>
          <a:ext cx="647700" cy="6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12205</xdr:rowOff>
    </xdr:from>
    <xdr:to>
      <xdr:col>26</xdr:col>
      <xdr:colOff>50800</xdr:colOff>
      <xdr:row>36</xdr:row>
      <xdr:rowOff>56820</xdr:rowOff>
    </xdr:to>
    <xdr:cxnSp macro="">
      <xdr:nvCxnSpPr>
        <xdr:cNvPr id="115" name="直線コネクタ 114"/>
        <xdr:cNvCxnSpPr/>
      </xdr:nvCxnSpPr>
      <xdr:spPr bwMode="auto">
        <a:xfrm flipV="1">
          <a:off x="4305300" y="6965455"/>
          <a:ext cx="698500" cy="44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56820</xdr:rowOff>
    </xdr:from>
    <xdr:to>
      <xdr:col>22</xdr:col>
      <xdr:colOff>114300</xdr:colOff>
      <xdr:row>36</xdr:row>
      <xdr:rowOff>135763</xdr:rowOff>
    </xdr:to>
    <xdr:cxnSp macro="">
      <xdr:nvCxnSpPr>
        <xdr:cNvPr id="118" name="直線コネクタ 117"/>
        <xdr:cNvCxnSpPr/>
      </xdr:nvCxnSpPr>
      <xdr:spPr bwMode="auto">
        <a:xfrm flipV="1">
          <a:off x="3606800" y="7010070"/>
          <a:ext cx="698500" cy="78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135763</xdr:rowOff>
    </xdr:from>
    <xdr:to>
      <xdr:col>18</xdr:col>
      <xdr:colOff>177800</xdr:colOff>
      <xdr:row>37</xdr:row>
      <xdr:rowOff>37046</xdr:rowOff>
    </xdr:to>
    <xdr:cxnSp macro="">
      <xdr:nvCxnSpPr>
        <xdr:cNvPr id="121" name="直線コネクタ 120"/>
        <xdr:cNvCxnSpPr/>
      </xdr:nvCxnSpPr>
      <xdr:spPr bwMode="auto">
        <a:xfrm flipV="1">
          <a:off x="2908300" y="7089013"/>
          <a:ext cx="698500" cy="7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23203</xdr:rowOff>
    </xdr:from>
    <xdr:to>
      <xdr:col>29</xdr:col>
      <xdr:colOff>177800</xdr:colOff>
      <xdr:row>36</xdr:row>
      <xdr:rowOff>124803</xdr:rowOff>
    </xdr:to>
    <xdr:sp macro="" textlink="">
      <xdr:nvSpPr>
        <xdr:cNvPr id="131" name="楕円 130"/>
        <xdr:cNvSpPr/>
      </xdr:nvSpPr>
      <xdr:spPr bwMode="auto">
        <a:xfrm>
          <a:off x="5600700" y="6976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338180</xdr:rowOff>
    </xdr:from>
    <xdr:ext cx="762000" cy="259045"/>
    <xdr:sp macro="" textlink="">
      <xdr:nvSpPr>
        <xdr:cNvPr id="132" name="人口1人当たり決算額の推移該当値テキスト445"/>
        <xdr:cNvSpPr txBox="1"/>
      </xdr:nvSpPr>
      <xdr:spPr>
        <a:xfrm>
          <a:off x="5740400" y="694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304305</xdr:rowOff>
    </xdr:from>
    <xdr:to>
      <xdr:col>26</xdr:col>
      <xdr:colOff>101600</xdr:colOff>
      <xdr:row>36</xdr:row>
      <xdr:rowOff>63005</xdr:rowOff>
    </xdr:to>
    <xdr:sp macro="" textlink="">
      <xdr:nvSpPr>
        <xdr:cNvPr id="133" name="楕円 132"/>
        <xdr:cNvSpPr/>
      </xdr:nvSpPr>
      <xdr:spPr bwMode="auto">
        <a:xfrm>
          <a:off x="4953000" y="6914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47782</xdr:rowOff>
    </xdr:from>
    <xdr:ext cx="736600" cy="259045"/>
    <xdr:sp macro="" textlink="">
      <xdr:nvSpPr>
        <xdr:cNvPr id="134" name="テキスト ボックス 133"/>
        <xdr:cNvSpPr txBox="1"/>
      </xdr:nvSpPr>
      <xdr:spPr>
        <a:xfrm>
          <a:off x="4622800" y="700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6020</xdr:rowOff>
    </xdr:from>
    <xdr:to>
      <xdr:col>22</xdr:col>
      <xdr:colOff>165100</xdr:colOff>
      <xdr:row>36</xdr:row>
      <xdr:rowOff>107620</xdr:rowOff>
    </xdr:to>
    <xdr:sp macro="" textlink="">
      <xdr:nvSpPr>
        <xdr:cNvPr id="135" name="楕円 134"/>
        <xdr:cNvSpPr/>
      </xdr:nvSpPr>
      <xdr:spPr bwMode="auto">
        <a:xfrm>
          <a:off x="4254500" y="6959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92397</xdr:rowOff>
    </xdr:from>
    <xdr:ext cx="762000" cy="259045"/>
    <xdr:sp macro="" textlink="">
      <xdr:nvSpPr>
        <xdr:cNvPr id="136" name="テキスト ボックス 135"/>
        <xdr:cNvSpPr txBox="1"/>
      </xdr:nvSpPr>
      <xdr:spPr>
        <a:xfrm>
          <a:off x="3924300" y="704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84963</xdr:rowOff>
    </xdr:from>
    <xdr:to>
      <xdr:col>19</xdr:col>
      <xdr:colOff>38100</xdr:colOff>
      <xdr:row>37</xdr:row>
      <xdr:rowOff>15113</xdr:rowOff>
    </xdr:to>
    <xdr:sp macro="" textlink="">
      <xdr:nvSpPr>
        <xdr:cNvPr id="137" name="楕円 136"/>
        <xdr:cNvSpPr/>
      </xdr:nvSpPr>
      <xdr:spPr bwMode="auto">
        <a:xfrm>
          <a:off x="3556000" y="7038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171340</xdr:rowOff>
    </xdr:from>
    <xdr:ext cx="762000" cy="259045"/>
    <xdr:sp macro="" textlink="">
      <xdr:nvSpPr>
        <xdr:cNvPr id="138" name="テキスト ボックス 137"/>
        <xdr:cNvSpPr txBox="1"/>
      </xdr:nvSpPr>
      <xdr:spPr>
        <a:xfrm>
          <a:off x="3225800" y="712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157696</xdr:rowOff>
    </xdr:from>
    <xdr:to>
      <xdr:col>15</xdr:col>
      <xdr:colOff>101600</xdr:colOff>
      <xdr:row>37</xdr:row>
      <xdr:rowOff>87846</xdr:rowOff>
    </xdr:to>
    <xdr:sp macro="" textlink="">
      <xdr:nvSpPr>
        <xdr:cNvPr id="139" name="楕円 138"/>
        <xdr:cNvSpPr/>
      </xdr:nvSpPr>
      <xdr:spPr bwMode="auto">
        <a:xfrm>
          <a:off x="2857500" y="711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72623</xdr:rowOff>
    </xdr:from>
    <xdr:ext cx="762000" cy="259045"/>
    <xdr:sp macro="" textlink="">
      <xdr:nvSpPr>
        <xdr:cNvPr id="140" name="テキスト ボックス 139"/>
        <xdr:cNvSpPr txBox="1"/>
      </xdr:nvSpPr>
      <xdr:spPr>
        <a:xfrm>
          <a:off x="2527300" y="719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1,339,333
1,310,452
217.43
666,656,729
657,348,945
5,960,610
322,781,920
455,984,431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86932</xdr:rowOff>
    </xdr:from>
    <xdr:to>
      <xdr:col>24</xdr:col>
      <xdr:colOff>63500</xdr:colOff>
      <xdr:row>35</xdr:row>
      <xdr:rowOff>121641</xdr:rowOff>
    </xdr:to>
    <xdr:cxnSp macro="">
      <xdr:nvCxnSpPr>
        <xdr:cNvPr id="61" name="直線コネクタ 60"/>
        <xdr:cNvCxnSpPr/>
      </xdr:nvCxnSpPr>
      <xdr:spPr>
        <a:xfrm flipV="1">
          <a:off x="3797300" y="6087682"/>
          <a:ext cx="8382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46397</xdr:rowOff>
    </xdr:from>
    <xdr:ext cx="599010" cy="259045"/>
    <xdr:sp macro="" textlink="">
      <xdr:nvSpPr>
        <xdr:cNvPr id="62" name="人件費平均値テキスト"/>
        <xdr:cNvSpPr txBox="1"/>
      </xdr:nvSpPr>
      <xdr:spPr>
        <a:xfrm>
          <a:off x="4686300" y="5532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121641</xdr:rowOff>
    </xdr:from>
    <xdr:to>
      <xdr:col>19</xdr:col>
      <xdr:colOff>177800</xdr:colOff>
      <xdr:row>35</xdr:row>
      <xdr:rowOff>145834</xdr:rowOff>
    </xdr:to>
    <xdr:cxnSp macro="">
      <xdr:nvCxnSpPr>
        <xdr:cNvPr id="64" name="直線コネクタ 63"/>
        <xdr:cNvCxnSpPr/>
      </xdr:nvCxnSpPr>
      <xdr:spPr>
        <a:xfrm flipV="1">
          <a:off x="2908300" y="6122391"/>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220</xdr:rowOff>
    </xdr:from>
    <xdr:ext cx="599010" cy="259045"/>
    <xdr:sp macro="" textlink="">
      <xdr:nvSpPr>
        <xdr:cNvPr id="66" name="テキスト ボックス 65"/>
        <xdr:cNvSpPr txBox="1"/>
      </xdr:nvSpPr>
      <xdr:spPr>
        <a:xfrm>
          <a:off x="3497795" y="54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145834</xdr:rowOff>
    </xdr:from>
    <xdr:to>
      <xdr:col>15</xdr:col>
      <xdr:colOff>50800</xdr:colOff>
      <xdr:row>35</xdr:row>
      <xdr:rowOff>164579</xdr:rowOff>
    </xdr:to>
    <xdr:cxnSp macro="">
      <xdr:nvCxnSpPr>
        <xdr:cNvPr id="67" name="直線コネクタ 66"/>
        <xdr:cNvCxnSpPr/>
      </xdr:nvCxnSpPr>
      <xdr:spPr>
        <a:xfrm flipV="1">
          <a:off x="2019300" y="6146584"/>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11269</xdr:rowOff>
    </xdr:from>
    <xdr:ext cx="599010" cy="259045"/>
    <xdr:sp macro="" textlink="">
      <xdr:nvSpPr>
        <xdr:cNvPr id="69" name="テキスト ボックス 68"/>
        <xdr:cNvSpPr txBox="1"/>
      </xdr:nvSpPr>
      <xdr:spPr>
        <a:xfrm>
          <a:off x="2608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164579</xdr:rowOff>
    </xdr:from>
    <xdr:to>
      <xdr:col>10</xdr:col>
      <xdr:colOff>114300</xdr:colOff>
      <xdr:row>36</xdr:row>
      <xdr:rowOff>7569</xdr:rowOff>
    </xdr:to>
    <xdr:cxnSp macro="">
      <xdr:nvCxnSpPr>
        <xdr:cNvPr id="70" name="直線コネクタ 69"/>
        <xdr:cNvCxnSpPr/>
      </xdr:nvCxnSpPr>
      <xdr:spPr>
        <a:xfrm flipV="1">
          <a:off x="1130300" y="6165329"/>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82707</xdr:rowOff>
    </xdr:from>
    <xdr:ext cx="599010" cy="259045"/>
    <xdr:sp macro="" textlink="">
      <xdr:nvSpPr>
        <xdr:cNvPr id="72" name="テキスト ボックス 71"/>
        <xdr:cNvSpPr txBox="1"/>
      </xdr:nvSpPr>
      <xdr:spPr>
        <a:xfrm>
          <a:off x="1719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88041</xdr:rowOff>
    </xdr:from>
    <xdr:ext cx="599010" cy="259045"/>
    <xdr:sp macro="" textlink="">
      <xdr:nvSpPr>
        <xdr:cNvPr id="74" name="テキスト ボックス 73"/>
        <xdr:cNvSpPr txBox="1"/>
      </xdr:nvSpPr>
      <xdr:spPr>
        <a:xfrm>
          <a:off x="830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36132</xdr:rowOff>
    </xdr:from>
    <xdr:to>
      <xdr:col>24</xdr:col>
      <xdr:colOff>114300</xdr:colOff>
      <xdr:row>35</xdr:row>
      <xdr:rowOff>137732</xdr:rowOff>
    </xdr:to>
    <xdr:sp macro="" textlink="">
      <xdr:nvSpPr>
        <xdr:cNvPr id="80" name="楕円 79"/>
        <xdr:cNvSpPr/>
      </xdr:nvSpPr>
      <xdr:spPr>
        <a:xfrm>
          <a:off x="4584700" y="6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14559</xdr:rowOff>
    </xdr:from>
    <xdr:ext cx="534377" cy="259045"/>
    <xdr:sp macro="" textlink="">
      <xdr:nvSpPr>
        <xdr:cNvPr id="81" name="人件費該当値テキスト"/>
        <xdr:cNvSpPr txBox="1"/>
      </xdr:nvSpPr>
      <xdr:spPr>
        <a:xfrm>
          <a:off x="4686300" y="60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70841</xdr:rowOff>
    </xdr:from>
    <xdr:to>
      <xdr:col>20</xdr:col>
      <xdr:colOff>38100</xdr:colOff>
      <xdr:row>36</xdr:row>
      <xdr:rowOff>991</xdr:rowOff>
    </xdr:to>
    <xdr:sp macro="" textlink="">
      <xdr:nvSpPr>
        <xdr:cNvPr id="82" name="楕円 81"/>
        <xdr:cNvSpPr/>
      </xdr:nvSpPr>
      <xdr:spPr>
        <a:xfrm>
          <a:off x="3746500" y="60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163568</xdr:rowOff>
    </xdr:from>
    <xdr:ext cx="534377" cy="259045"/>
    <xdr:sp macro="" textlink="">
      <xdr:nvSpPr>
        <xdr:cNvPr id="83" name="テキスト ボックス 82"/>
        <xdr:cNvSpPr txBox="1"/>
      </xdr:nvSpPr>
      <xdr:spPr>
        <a:xfrm>
          <a:off x="3530111" y="616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95034</xdr:rowOff>
    </xdr:from>
    <xdr:to>
      <xdr:col>15</xdr:col>
      <xdr:colOff>101600</xdr:colOff>
      <xdr:row>36</xdr:row>
      <xdr:rowOff>25184</xdr:rowOff>
    </xdr:to>
    <xdr:sp macro="" textlink="">
      <xdr:nvSpPr>
        <xdr:cNvPr id="84" name="楕円 83"/>
        <xdr:cNvSpPr/>
      </xdr:nvSpPr>
      <xdr:spPr>
        <a:xfrm>
          <a:off x="2857500" y="60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16311</xdr:rowOff>
    </xdr:from>
    <xdr:ext cx="534377" cy="259045"/>
    <xdr:sp macro="" textlink="">
      <xdr:nvSpPr>
        <xdr:cNvPr id="85" name="テキスト ボックス 84"/>
        <xdr:cNvSpPr txBox="1"/>
      </xdr:nvSpPr>
      <xdr:spPr>
        <a:xfrm>
          <a:off x="2641111" y="61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113779</xdr:rowOff>
    </xdr:from>
    <xdr:to>
      <xdr:col>10</xdr:col>
      <xdr:colOff>165100</xdr:colOff>
      <xdr:row>36</xdr:row>
      <xdr:rowOff>43929</xdr:rowOff>
    </xdr:to>
    <xdr:sp macro="" textlink="">
      <xdr:nvSpPr>
        <xdr:cNvPr id="86" name="楕円 85"/>
        <xdr:cNvSpPr/>
      </xdr:nvSpPr>
      <xdr:spPr>
        <a:xfrm>
          <a:off x="1968500" y="61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35056</xdr:rowOff>
    </xdr:from>
    <xdr:ext cx="534377" cy="259045"/>
    <xdr:sp macro="" textlink="">
      <xdr:nvSpPr>
        <xdr:cNvPr id="87" name="テキスト ボックス 86"/>
        <xdr:cNvSpPr txBox="1"/>
      </xdr:nvSpPr>
      <xdr:spPr>
        <a:xfrm>
          <a:off x="1752111" y="62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128219</xdr:rowOff>
    </xdr:from>
    <xdr:to>
      <xdr:col>6</xdr:col>
      <xdr:colOff>38100</xdr:colOff>
      <xdr:row>36</xdr:row>
      <xdr:rowOff>58369</xdr:rowOff>
    </xdr:to>
    <xdr:sp macro="" textlink="">
      <xdr:nvSpPr>
        <xdr:cNvPr id="88" name="楕円 87"/>
        <xdr:cNvSpPr/>
      </xdr:nvSpPr>
      <xdr:spPr>
        <a:xfrm>
          <a:off x="1079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49496</xdr:rowOff>
    </xdr:from>
    <xdr:ext cx="534377" cy="259045"/>
    <xdr:sp macro="" textlink="">
      <xdr:nvSpPr>
        <xdr:cNvPr id="89" name="テキスト ボックス 88"/>
        <xdr:cNvSpPr txBox="1"/>
      </xdr:nvSpPr>
      <xdr:spPr>
        <a:xfrm>
          <a:off x="863111" y="622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85554</xdr:rowOff>
    </xdr:from>
    <xdr:to>
      <xdr:col>24</xdr:col>
      <xdr:colOff>63500</xdr:colOff>
      <xdr:row>54</xdr:row>
      <xdr:rowOff>86306</xdr:rowOff>
    </xdr:to>
    <xdr:cxnSp macro="">
      <xdr:nvCxnSpPr>
        <xdr:cNvPr id="121" name="直線コネクタ 120"/>
        <xdr:cNvCxnSpPr/>
      </xdr:nvCxnSpPr>
      <xdr:spPr>
        <a:xfrm flipV="1">
          <a:off x="3797300" y="9172404"/>
          <a:ext cx="838200" cy="17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75230</xdr:rowOff>
    </xdr:from>
    <xdr:ext cx="534377" cy="259045"/>
    <xdr:sp macro="" textlink="">
      <xdr:nvSpPr>
        <xdr:cNvPr id="122" name="物件費平均値テキスト"/>
        <xdr:cNvSpPr txBox="1"/>
      </xdr:nvSpPr>
      <xdr:spPr>
        <a:xfrm>
          <a:off x="4686300" y="916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86306</xdr:rowOff>
    </xdr:from>
    <xdr:to>
      <xdr:col>19</xdr:col>
      <xdr:colOff>177800</xdr:colOff>
      <xdr:row>57</xdr:row>
      <xdr:rowOff>5218</xdr:rowOff>
    </xdr:to>
    <xdr:cxnSp macro="">
      <xdr:nvCxnSpPr>
        <xdr:cNvPr id="124" name="直線コネクタ 123"/>
        <xdr:cNvCxnSpPr/>
      </xdr:nvCxnSpPr>
      <xdr:spPr>
        <a:xfrm flipV="1">
          <a:off x="2908300" y="9344606"/>
          <a:ext cx="889000" cy="4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127911</xdr:rowOff>
    </xdr:from>
    <xdr:to>
      <xdr:col>15</xdr:col>
      <xdr:colOff>50800</xdr:colOff>
      <xdr:row>57</xdr:row>
      <xdr:rowOff>5218</xdr:rowOff>
    </xdr:to>
    <xdr:cxnSp macro="">
      <xdr:nvCxnSpPr>
        <xdr:cNvPr id="127" name="直線コネクタ 126"/>
        <xdr:cNvCxnSpPr/>
      </xdr:nvCxnSpPr>
      <xdr:spPr>
        <a:xfrm>
          <a:off x="2019300" y="9729111"/>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127911</xdr:rowOff>
    </xdr:from>
    <xdr:to>
      <xdr:col>10</xdr:col>
      <xdr:colOff>114300</xdr:colOff>
      <xdr:row>57</xdr:row>
      <xdr:rowOff>10475</xdr:rowOff>
    </xdr:to>
    <xdr:cxnSp macro="">
      <xdr:nvCxnSpPr>
        <xdr:cNvPr id="130" name="直線コネクタ 129"/>
        <xdr:cNvCxnSpPr/>
      </xdr:nvCxnSpPr>
      <xdr:spPr>
        <a:xfrm flipV="1">
          <a:off x="1130300" y="9729111"/>
          <a:ext cx="889000" cy="5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34754</xdr:rowOff>
    </xdr:from>
    <xdr:to>
      <xdr:col>24</xdr:col>
      <xdr:colOff>114300</xdr:colOff>
      <xdr:row>53</xdr:row>
      <xdr:rowOff>136354</xdr:rowOff>
    </xdr:to>
    <xdr:sp macro="" textlink="">
      <xdr:nvSpPr>
        <xdr:cNvPr id="140" name="楕円 139"/>
        <xdr:cNvSpPr/>
      </xdr:nvSpPr>
      <xdr:spPr>
        <a:xfrm>
          <a:off x="4584700" y="91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57631</xdr:rowOff>
    </xdr:from>
    <xdr:ext cx="534377" cy="259045"/>
    <xdr:sp macro="" textlink="">
      <xdr:nvSpPr>
        <xdr:cNvPr id="141" name="物件費該当値テキスト"/>
        <xdr:cNvSpPr txBox="1"/>
      </xdr:nvSpPr>
      <xdr:spPr>
        <a:xfrm>
          <a:off x="4686300" y="89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35506</xdr:rowOff>
    </xdr:from>
    <xdr:to>
      <xdr:col>20</xdr:col>
      <xdr:colOff>38100</xdr:colOff>
      <xdr:row>54</xdr:row>
      <xdr:rowOff>137106</xdr:rowOff>
    </xdr:to>
    <xdr:sp macro="" textlink="">
      <xdr:nvSpPr>
        <xdr:cNvPr id="142" name="楕円 141"/>
        <xdr:cNvSpPr/>
      </xdr:nvSpPr>
      <xdr:spPr>
        <a:xfrm>
          <a:off x="3746500" y="9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153633</xdr:rowOff>
    </xdr:from>
    <xdr:ext cx="534377" cy="259045"/>
    <xdr:sp macro="" textlink="">
      <xdr:nvSpPr>
        <xdr:cNvPr id="143" name="テキスト ボックス 142"/>
        <xdr:cNvSpPr txBox="1"/>
      </xdr:nvSpPr>
      <xdr:spPr>
        <a:xfrm>
          <a:off x="3530111" y="90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125868</xdr:rowOff>
    </xdr:from>
    <xdr:to>
      <xdr:col>15</xdr:col>
      <xdr:colOff>101600</xdr:colOff>
      <xdr:row>57</xdr:row>
      <xdr:rowOff>56018</xdr:rowOff>
    </xdr:to>
    <xdr:sp macro="" textlink="">
      <xdr:nvSpPr>
        <xdr:cNvPr id="144" name="楕円 143"/>
        <xdr:cNvSpPr/>
      </xdr:nvSpPr>
      <xdr:spPr>
        <a:xfrm>
          <a:off x="2857500" y="972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47145</xdr:rowOff>
    </xdr:from>
    <xdr:ext cx="534377" cy="259045"/>
    <xdr:sp macro="" textlink="">
      <xdr:nvSpPr>
        <xdr:cNvPr id="145" name="テキスト ボックス 144"/>
        <xdr:cNvSpPr txBox="1"/>
      </xdr:nvSpPr>
      <xdr:spPr>
        <a:xfrm>
          <a:off x="2641111" y="981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77111</xdr:rowOff>
    </xdr:from>
    <xdr:to>
      <xdr:col>10</xdr:col>
      <xdr:colOff>165100</xdr:colOff>
      <xdr:row>57</xdr:row>
      <xdr:rowOff>7261</xdr:rowOff>
    </xdr:to>
    <xdr:sp macro="" textlink="">
      <xdr:nvSpPr>
        <xdr:cNvPr id="146" name="楕円 145"/>
        <xdr:cNvSpPr/>
      </xdr:nvSpPr>
      <xdr:spPr>
        <a:xfrm>
          <a:off x="1968500" y="967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23788</xdr:rowOff>
    </xdr:from>
    <xdr:ext cx="534377" cy="259045"/>
    <xdr:sp macro="" textlink="">
      <xdr:nvSpPr>
        <xdr:cNvPr id="147" name="テキスト ボックス 146"/>
        <xdr:cNvSpPr txBox="1"/>
      </xdr:nvSpPr>
      <xdr:spPr>
        <a:xfrm>
          <a:off x="1752111" y="94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131125</xdr:rowOff>
    </xdr:from>
    <xdr:to>
      <xdr:col>6</xdr:col>
      <xdr:colOff>38100</xdr:colOff>
      <xdr:row>57</xdr:row>
      <xdr:rowOff>61275</xdr:rowOff>
    </xdr:to>
    <xdr:sp macro="" textlink="">
      <xdr:nvSpPr>
        <xdr:cNvPr id="148" name="楕円 147"/>
        <xdr:cNvSpPr/>
      </xdr:nvSpPr>
      <xdr:spPr>
        <a:xfrm>
          <a:off x="1079500" y="97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77802</xdr:rowOff>
    </xdr:from>
    <xdr:ext cx="534377" cy="259045"/>
    <xdr:sp macro="" textlink="">
      <xdr:nvSpPr>
        <xdr:cNvPr id="149" name="テキスト ボックス 148"/>
        <xdr:cNvSpPr txBox="1"/>
      </xdr:nvSpPr>
      <xdr:spPr>
        <a:xfrm>
          <a:off x="863111" y="95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107043</xdr:rowOff>
    </xdr:from>
    <xdr:to>
      <xdr:col>24</xdr:col>
      <xdr:colOff>63500</xdr:colOff>
      <xdr:row>78</xdr:row>
      <xdr:rowOff>120106</xdr:rowOff>
    </xdr:to>
    <xdr:cxnSp macro="">
      <xdr:nvCxnSpPr>
        <xdr:cNvPr id="181" name="直線コネクタ 180"/>
        <xdr:cNvCxnSpPr/>
      </xdr:nvCxnSpPr>
      <xdr:spPr>
        <a:xfrm>
          <a:off x="3797300" y="13308693"/>
          <a:ext cx="8382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107043</xdr:rowOff>
    </xdr:from>
    <xdr:to>
      <xdr:col>19</xdr:col>
      <xdr:colOff>177800</xdr:colOff>
      <xdr:row>79</xdr:row>
      <xdr:rowOff>13426</xdr:rowOff>
    </xdr:to>
    <xdr:cxnSp macro="">
      <xdr:nvCxnSpPr>
        <xdr:cNvPr id="184" name="直線コネクタ 183"/>
        <xdr:cNvCxnSpPr/>
      </xdr:nvCxnSpPr>
      <xdr:spPr>
        <a:xfrm flipV="1">
          <a:off x="2908300" y="13308693"/>
          <a:ext cx="889000" cy="24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168873</xdr:rowOff>
    </xdr:from>
    <xdr:to>
      <xdr:col>15</xdr:col>
      <xdr:colOff>50800</xdr:colOff>
      <xdr:row>79</xdr:row>
      <xdr:rowOff>13426</xdr:rowOff>
    </xdr:to>
    <xdr:cxnSp macro="">
      <xdr:nvCxnSpPr>
        <xdr:cNvPr id="187" name="直線コネクタ 186"/>
        <xdr:cNvCxnSpPr/>
      </xdr:nvCxnSpPr>
      <xdr:spPr>
        <a:xfrm>
          <a:off x="2019300" y="13541973"/>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73623</xdr:rowOff>
    </xdr:from>
    <xdr:to>
      <xdr:col>10</xdr:col>
      <xdr:colOff>114300</xdr:colOff>
      <xdr:row>78</xdr:row>
      <xdr:rowOff>168873</xdr:rowOff>
    </xdr:to>
    <xdr:cxnSp macro="">
      <xdr:nvCxnSpPr>
        <xdr:cNvPr id="190" name="直線コネクタ 189"/>
        <xdr:cNvCxnSpPr/>
      </xdr:nvCxnSpPr>
      <xdr:spPr>
        <a:xfrm>
          <a:off x="1130300" y="13446723"/>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69306</xdr:rowOff>
    </xdr:from>
    <xdr:to>
      <xdr:col>24</xdr:col>
      <xdr:colOff>114300</xdr:colOff>
      <xdr:row>78</xdr:row>
      <xdr:rowOff>170906</xdr:rowOff>
    </xdr:to>
    <xdr:sp macro="" textlink="">
      <xdr:nvSpPr>
        <xdr:cNvPr id="200" name="楕円 199"/>
        <xdr:cNvSpPr/>
      </xdr:nvSpPr>
      <xdr:spPr>
        <a:xfrm>
          <a:off x="4584700" y="13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155683</xdr:rowOff>
    </xdr:from>
    <xdr:ext cx="469744" cy="259045"/>
    <xdr:sp macro="" textlink="">
      <xdr:nvSpPr>
        <xdr:cNvPr id="201" name="維持補修費該当値テキスト"/>
        <xdr:cNvSpPr txBox="1"/>
      </xdr:nvSpPr>
      <xdr:spPr>
        <a:xfrm>
          <a:off x="4686300" y="1335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56243</xdr:rowOff>
    </xdr:from>
    <xdr:to>
      <xdr:col>20</xdr:col>
      <xdr:colOff>38100</xdr:colOff>
      <xdr:row>77</xdr:row>
      <xdr:rowOff>157843</xdr:rowOff>
    </xdr:to>
    <xdr:sp macro="" textlink="">
      <xdr:nvSpPr>
        <xdr:cNvPr id="202" name="楕円 201"/>
        <xdr:cNvSpPr/>
      </xdr:nvSpPr>
      <xdr:spPr>
        <a:xfrm>
          <a:off x="3746500" y="132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148970</xdr:rowOff>
    </xdr:from>
    <xdr:ext cx="469744" cy="259045"/>
    <xdr:sp macro="" textlink="">
      <xdr:nvSpPr>
        <xdr:cNvPr id="203" name="テキスト ボックス 202"/>
        <xdr:cNvSpPr txBox="1"/>
      </xdr:nvSpPr>
      <xdr:spPr>
        <a:xfrm>
          <a:off x="3562428" y="1335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134076</xdr:rowOff>
    </xdr:from>
    <xdr:to>
      <xdr:col>15</xdr:col>
      <xdr:colOff>101600</xdr:colOff>
      <xdr:row>79</xdr:row>
      <xdr:rowOff>64226</xdr:rowOff>
    </xdr:to>
    <xdr:sp macro="" textlink="">
      <xdr:nvSpPr>
        <xdr:cNvPr id="204" name="楕円 203"/>
        <xdr:cNvSpPr/>
      </xdr:nvSpPr>
      <xdr:spPr>
        <a:xfrm>
          <a:off x="2857500" y="135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55353</xdr:rowOff>
    </xdr:from>
    <xdr:ext cx="469744" cy="259045"/>
    <xdr:sp macro="" textlink="">
      <xdr:nvSpPr>
        <xdr:cNvPr id="205" name="テキスト ボックス 204"/>
        <xdr:cNvSpPr txBox="1"/>
      </xdr:nvSpPr>
      <xdr:spPr>
        <a:xfrm>
          <a:off x="2673428" y="135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118073</xdr:rowOff>
    </xdr:from>
    <xdr:to>
      <xdr:col>10</xdr:col>
      <xdr:colOff>165100</xdr:colOff>
      <xdr:row>79</xdr:row>
      <xdr:rowOff>48223</xdr:rowOff>
    </xdr:to>
    <xdr:sp macro="" textlink="">
      <xdr:nvSpPr>
        <xdr:cNvPr id="206" name="楕円 205"/>
        <xdr:cNvSpPr/>
      </xdr:nvSpPr>
      <xdr:spPr>
        <a:xfrm>
          <a:off x="1968500" y="134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39350</xdr:rowOff>
    </xdr:from>
    <xdr:ext cx="469744" cy="259045"/>
    <xdr:sp macro="" textlink="">
      <xdr:nvSpPr>
        <xdr:cNvPr id="207" name="テキスト ボックス 206"/>
        <xdr:cNvSpPr txBox="1"/>
      </xdr:nvSpPr>
      <xdr:spPr>
        <a:xfrm>
          <a:off x="1784428" y="135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22823</xdr:rowOff>
    </xdr:from>
    <xdr:to>
      <xdr:col>6</xdr:col>
      <xdr:colOff>38100</xdr:colOff>
      <xdr:row>78</xdr:row>
      <xdr:rowOff>124423</xdr:rowOff>
    </xdr:to>
    <xdr:sp macro="" textlink="">
      <xdr:nvSpPr>
        <xdr:cNvPr id="208" name="楕円 207"/>
        <xdr:cNvSpPr/>
      </xdr:nvSpPr>
      <xdr:spPr>
        <a:xfrm>
          <a:off x="1079500" y="133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115550</xdr:rowOff>
    </xdr:from>
    <xdr:ext cx="469744" cy="259045"/>
    <xdr:sp macro="" textlink="">
      <xdr:nvSpPr>
        <xdr:cNvPr id="209" name="テキスト ボックス 208"/>
        <xdr:cNvSpPr txBox="1"/>
      </xdr:nvSpPr>
      <xdr:spPr>
        <a:xfrm>
          <a:off x="895428" y="1348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60844</xdr:rowOff>
    </xdr:from>
    <xdr:to>
      <xdr:col>24</xdr:col>
      <xdr:colOff>63500</xdr:colOff>
      <xdr:row>97</xdr:row>
      <xdr:rowOff>85010</xdr:rowOff>
    </xdr:to>
    <xdr:cxnSp macro="">
      <xdr:nvCxnSpPr>
        <xdr:cNvPr id="241" name="直線コネクタ 240"/>
        <xdr:cNvCxnSpPr/>
      </xdr:nvCxnSpPr>
      <xdr:spPr>
        <a:xfrm>
          <a:off x="3797300" y="16691494"/>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60844</xdr:rowOff>
    </xdr:from>
    <xdr:to>
      <xdr:col>19</xdr:col>
      <xdr:colOff>177800</xdr:colOff>
      <xdr:row>98</xdr:row>
      <xdr:rowOff>129391</xdr:rowOff>
    </xdr:to>
    <xdr:cxnSp macro="">
      <xdr:nvCxnSpPr>
        <xdr:cNvPr id="244" name="直線コネクタ 243"/>
        <xdr:cNvCxnSpPr/>
      </xdr:nvCxnSpPr>
      <xdr:spPr>
        <a:xfrm flipV="1">
          <a:off x="2908300" y="16691494"/>
          <a:ext cx="889000" cy="23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129391</xdr:rowOff>
    </xdr:from>
    <xdr:to>
      <xdr:col>15</xdr:col>
      <xdr:colOff>50800</xdr:colOff>
      <xdr:row>98</xdr:row>
      <xdr:rowOff>161548</xdr:rowOff>
    </xdr:to>
    <xdr:cxnSp macro="">
      <xdr:nvCxnSpPr>
        <xdr:cNvPr id="247" name="直線コネクタ 246"/>
        <xdr:cNvCxnSpPr/>
      </xdr:nvCxnSpPr>
      <xdr:spPr>
        <a:xfrm flipV="1">
          <a:off x="2019300" y="16931491"/>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161548</xdr:rowOff>
    </xdr:from>
    <xdr:to>
      <xdr:col>10</xdr:col>
      <xdr:colOff>114300</xdr:colOff>
      <xdr:row>99</xdr:row>
      <xdr:rowOff>31463</xdr:rowOff>
    </xdr:to>
    <xdr:cxnSp macro="">
      <xdr:nvCxnSpPr>
        <xdr:cNvPr id="250" name="直線コネクタ 249"/>
        <xdr:cNvCxnSpPr/>
      </xdr:nvCxnSpPr>
      <xdr:spPr>
        <a:xfrm flipV="1">
          <a:off x="1130300" y="16963648"/>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34210</xdr:rowOff>
    </xdr:from>
    <xdr:to>
      <xdr:col>24</xdr:col>
      <xdr:colOff>114300</xdr:colOff>
      <xdr:row>97</xdr:row>
      <xdr:rowOff>135810</xdr:rowOff>
    </xdr:to>
    <xdr:sp macro="" textlink="">
      <xdr:nvSpPr>
        <xdr:cNvPr id="260" name="楕円 259"/>
        <xdr:cNvSpPr/>
      </xdr:nvSpPr>
      <xdr:spPr>
        <a:xfrm>
          <a:off x="4584700" y="166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12637</xdr:rowOff>
    </xdr:from>
    <xdr:ext cx="599010" cy="259045"/>
    <xdr:sp macro="" textlink="">
      <xdr:nvSpPr>
        <xdr:cNvPr id="261" name="扶助費該当値テキスト"/>
        <xdr:cNvSpPr txBox="1"/>
      </xdr:nvSpPr>
      <xdr:spPr>
        <a:xfrm>
          <a:off x="4686300" y="1664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10044</xdr:rowOff>
    </xdr:from>
    <xdr:to>
      <xdr:col>20</xdr:col>
      <xdr:colOff>38100</xdr:colOff>
      <xdr:row>97</xdr:row>
      <xdr:rowOff>111644</xdr:rowOff>
    </xdr:to>
    <xdr:sp macro="" textlink="">
      <xdr:nvSpPr>
        <xdr:cNvPr id="262" name="楕円 261"/>
        <xdr:cNvSpPr/>
      </xdr:nvSpPr>
      <xdr:spPr>
        <a:xfrm>
          <a:off x="3746500" y="166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102771</xdr:rowOff>
    </xdr:from>
    <xdr:ext cx="599010" cy="259045"/>
    <xdr:sp macro="" textlink="">
      <xdr:nvSpPr>
        <xdr:cNvPr id="263" name="テキスト ボックス 262"/>
        <xdr:cNvSpPr txBox="1"/>
      </xdr:nvSpPr>
      <xdr:spPr>
        <a:xfrm>
          <a:off x="3497795" y="1673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78591</xdr:rowOff>
    </xdr:from>
    <xdr:to>
      <xdr:col>15</xdr:col>
      <xdr:colOff>101600</xdr:colOff>
      <xdr:row>99</xdr:row>
      <xdr:rowOff>8741</xdr:rowOff>
    </xdr:to>
    <xdr:sp macro="" textlink="">
      <xdr:nvSpPr>
        <xdr:cNvPr id="264" name="楕円 263"/>
        <xdr:cNvSpPr/>
      </xdr:nvSpPr>
      <xdr:spPr>
        <a:xfrm>
          <a:off x="2857500" y="168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171318</xdr:rowOff>
    </xdr:from>
    <xdr:ext cx="599010" cy="259045"/>
    <xdr:sp macro="" textlink="">
      <xdr:nvSpPr>
        <xdr:cNvPr id="265" name="テキスト ボックス 264"/>
        <xdr:cNvSpPr txBox="1"/>
      </xdr:nvSpPr>
      <xdr:spPr>
        <a:xfrm>
          <a:off x="2608795" y="1697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110748</xdr:rowOff>
    </xdr:from>
    <xdr:to>
      <xdr:col>10</xdr:col>
      <xdr:colOff>165100</xdr:colOff>
      <xdr:row>99</xdr:row>
      <xdr:rowOff>40898</xdr:rowOff>
    </xdr:to>
    <xdr:sp macro="" textlink="">
      <xdr:nvSpPr>
        <xdr:cNvPr id="266" name="楕円 265"/>
        <xdr:cNvSpPr/>
      </xdr:nvSpPr>
      <xdr:spPr>
        <a:xfrm>
          <a:off x="1968500" y="169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32025</xdr:rowOff>
    </xdr:from>
    <xdr:ext cx="534377" cy="259045"/>
    <xdr:sp macro="" textlink="">
      <xdr:nvSpPr>
        <xdr:cNvPr id="267" name="テキスト ボックス 266"/>
        <xdr:cNvSpPr txBox="1"/>
      </xdr:nvSpPr>
      <xdr:spPr>
        <a:xfrm>
          <a:off x="1752111" y="1700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152113</xdr:rowOff>
    </xdr:from>
    <xdr:to>
      <xdr:col>6</xdr:col>
      <xdr:colOff>38100</xdr:colOff>
      <xdr:row>99</xdr:row>
      <xdr:rowOff>82263</xdr:rowOff>
    </xdr:to>
    <xdr:sp macro="" textlink="">
      <xdr:nvSpPr>
        <xdr:cNvPr id="268" name="楕円 267"/>
        <xdr:cNvSpPr/>
      </xdr:nvSpPr>
      <xdr:spPr>
        <a:xfrm>
          <a:off x="1079500" y="1695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73390</xdr:rowOff>
    </xdr:from>
    <xdr:ext cx="534377" cy="259045"/>
    <xdr:sp macro="" textlink="">
      <xdr:nvSpPr>
        <xdr:cNvPr id="269" name="テキスト ボックス 268"/>
        <xdr:cNvSpPr txBox="1"/>
      </xdr:nvSpPr>
      <xdr:spPr>
        <a:xfrm>
          <a:off x="863111" y="170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1386</xdr:rowOff>
    </xdr:from>
    <xdr:to>
      <xdr:col>54</xdr:col>
      <xdr:colOff>189865</xdr:colOff>
      <xdr:row>37</xdr:row>
      <xdr:rowOff>147418</xdr:rowOff>
    </xdr:to>
    <xdr:cxnSp macro="">
      <xdr:nvCxnSpPr>
        <xdr:cNvPr id="295" name="直線コネクタ 294"/>
        <xdr:cNvCxnSpPr/>
      </xdr:nvCxnSpPr>
      <xdr:spPr>
        <a:xfrm flipV="1">
          <a:off x="10475595" y="6173586"/>
          <a:ext cx="1270" cy="317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151245</xdr:rowOff>
    </xdr:from>
    <xdr:ext cx="534377" cy="259045"/>
    <xdr:sp macro="" textlink="">
      <xdr:nvSpPr>
        <xdr:cNvPr id="296" name="補助費等最小値テキスト"/>
        <xdr:cNvSpPr txBox="1"/>
      </xdr:nvSpPr>
      <xdr:spPr>
        <a:xfrm>
          <a:off x="10528300" y="649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147418</xdr:rowOff>
    </xdr:from>
    <xdr:to>
      <xdr:col>55</xdr:col>
      <xdr:colOff>88900</xdr:colOff>
      <xdr:row>37</xdr:row>
      <xdr:rowOff>147418</xdr:rowOff>
    </xdr:to>
    <xdr:cxnSp macro="">
      <xdr:nvCxnSpPr>
        <xdr:cNvPr id="297" name="直線コネクタ 296"/>
        <xdr:cNvCxnSpPr/>
      </xdr:nvCxnSpPr>
      <xdr:spPr>
        <a:xfrm>
          <a:off x="10388600" y="649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119513</xdr:rowOff>
    </xdr:from>
    <xdr:ext cx="534377" cy="259045"/>
    <xdr:sp macro="" textlink="">
      <xdr:nvSpPr>
        <xdr:cNvPr id="298" name="補助費等最大値テキスト"/>
        <xdr:cNvSpPr txBox="1"/>
      </xdr:nvSpPr>
      <xdr:spPr>
        <a:xfrm>
          <a:off x="10528300" y="59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1386</xdr:rowOff>
    </xdr:from>
    <xdr:to>
      <xdr:col>55</xdr:col>
      <xdr:colOff>88900</xdr:colOff>
      <xdr:row>36</xdr:row>
      <xdr:rowOff>1386</xdr:rowOff>
    </xdr:to>
    <xdr:cxnSp macro="">
      <xdr:nvCxnSpPr>
        <xdr:cNvPr id="299" name="直線コネクタ 298"/>
        <xdr:cNvCxnSpPr/>
      </xdr:nvCxnSpPr>
      <xdr:spPr>
        <a:xfrm>
          <a:off x="10388600" y="617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91302</xdr:rowOff>
    </xdr:from>
    <xdr:to>
      <xdr:col>55</xdr:col>
      <xdr:colOff>0</xdr:colOff>
      <xdr:row>37</xdr:row>
      <xdr:rowOff>129272</xdr:rowOff>
    </xdr:to>
    <xdr:cxnSp macro="">
      <xdr:nvCxnSpPr>
        <xdr:cNvPr id="300" name="直線コネクタ 299"/>
        <xdr:cNvCxnSpPr/>
      </xdr:nvCxnSpPr>
      <xdr:spPr>
        <a:xfrm flipV="1">
          <a:off x="9639300" y="6434952"/>
          <a:ext cx="8382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102165</xdr:rowOff>
    </xdr:from>
    <xdr:ext cx="534377" cy="259045"/>
    <xdr:sp macro="" textlink="">
      <xdr:nvSpPr>
        <xdr:cNvPr id="301" name="補助費等平均値テキスト"/>
        <xdr:cNvSpPr txBox="1"/>
      </xdr:nvSpPr>
      <xdr:spPr>
        <a:xfrm>
          <a:off x="10528300" y="6102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79288</xdr:rowOff>
    </xdr:from>
    <xdr:to>
      <xdr:col>55</xdr:col>
      <xdr:colOff>50800</xdr:colOff>
      <xdr:row>37</xdr:row>
      <xdr:rowOff>9438</xdr:rowOff>
    </xdr:to>
    <xdr:sp macro="" textlink="">
      <xdr:nvSpPr>
        <xdr:cNvPr id="302" name="フローチャート: 判断 301"/>
        <xdr:cNvSpPr/>
      </xdr:nvSpPr>
      <xdr:spPr>
        <a:xfrm>
          <a:off x="10426700" y="625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101622</xdr:rowOff>
    </xdr:from>
    <xdr:to>
      <xdr:col>50</xdr:col>
      <xdr:colOff>114300</xdr:colOff>
      <xdr:row>37</xdr:row>
      <xdr:rowOff>129272</xdr:rowOff>
    </xdr:to>
    <xdr:cxnSp macro="">
      <xdr:nvCxnSpPr>
        <xdr:cNvPr id="303" name="直線コネクタ 302"/>
        <xdr:cNvCxnSpPr/>
      </xdr:nvCxnSpPr>
      <xdr:spPr>
        <a:xfrm>
          <a:off x="8750300" y="5416572"/>
          <a:ext cx="889000" cy="10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63231</xdr:rowOff>
    </xdr:from>
    <xdr:to>
      <xdr:col>50</xdr:col>
      <xdr:colOff>165100</xdr:colOff>
      <xdr:row>36</xdr:row>
      <xdr:rowOff>164831</xdr:rowOff>
    </xdr:to>
    <xdr:sp macro="" textlink="">
      <xdr:nvSpPr>
        <xdr:cNvPr id="304" name="フローチャート: 判断 303"/>
        <xdr:cNvSpPr/>
      </xdr:nvSpPr>
      <xdr:spPr>
        <a:xfrm>
          <a:off x="9588500" y="623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9908</xdr:rowOff>
    </xdr:from>
    <xdr:ext cx="534377" cy="259045"/>
    <xdr:sp macro="" textlink="">
      <xdr:nvSpPr>
        <xdr:cNvPr id="305" name="テキスト ボックス 304"/>
        <xdr:cNvSpPr txBox="1"/>
      </xdr:nvSpPr>
      <xdr:spPr>
        <a:xfrm>
          <a:off x="9372111" y="60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101622</xdr:rowOff>
    </xdr:from>
    <xdr:to>
      <xdr:col>45</xdr:col>
      <xdr:colOff>177800</xdr:colOff>
      <xdr:row>38</xdr:row>
      <xdr:rowOff>50394</xdr:rowOff>
    </xdr:to>
    <xdr:cxnSp macro="">
      <xdr:nvCxnSpPr>
        <xdr:cNvPr id="306" name="直線コネクタ 305"/>
        <xdr:cNvCxnSpPr/>
      </xdr:nvCxnSpPr>
      <xdr:spPr>
        <a:xfrm flipV="1">
          <a:off x="7861300" y="5416572"/>
          <a:ext cx="889000" cy="114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44453</xdr:rowOff>
    </xdr:from>
    <xdr:to>
      <xdr:col>46</xdr:col>
      <xdr:colOff>38100</xdr:colOff>
      <xdr:row>30</xdr:row>
      <xdr:rowOff>146053</xdr:rowOff>
    </xdr:to>
    <xdr:sp macro="" textlink="">
      <xdr:nvSpPr>
        <xdr:cNvPr id="307" name="フローチャート: 判断 306"/>
        <xdr:cNvSpPr/>
      </xdr:nvSpPr>
      <xdr:spPr>
        <a:xfrm>
          <a:off x="8699500" y="51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162580</xdr:rowOff>
    </xdr:from>
    <xdr:ext cx="599010" cy="259045"/>
    <xdr:sp macro="" textlink="">
      <xdr:nvSpPr>
        <xdr:cNvPr id="308" name="テキスト ボックス 307"/>
        <xdr:cNvSpPr txBox="1"/>
      </xdr:nvSpPr>
      <xdr:spPr>
        <a:xfrm>
          <a:off x="8450795" y="496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50394</xdr:rowOff>
    </xdr:from>
    <xdr:to>
      <xdr:col>41</xdr:col>
      <xdr:colOff>50800</xdr:colOff>
      <xdr:row>38</xdr:row>
      <xdr:rowOff>87242</xdr:rowOff>
    </xdr:to>
    <xdr:cxnSp macro="">
      <xdr:nvCxnSpPr>
        <xdr:cNvPr id="309" name="直線コネクタ 308"/>
        <xdr:cNvCxnSpPr/>
      </xdr:nvCxnSpPr>
      <xdr:spPr>
        <a:xfrm flipV="1">
          <a:off x="6972300" y="6565494"/>
          <a:ext cx="889000" cy="3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954</xdr:rowOff>
    </xdr:from>
    <xdr:to>
      <xdr:col>41</xdr:col>
      <xdr:colOff>101600</xdr:colOff>
      <xdr:row>37</xdr:row>
      <xdr:rowOff>102554</xdr:rowOff>
    </xdr:to>
    <xdr:sp macro="" textlink="">
      <xdr:nvSpPr>
        <xdr:cNvPr id="310" name="フローチャート: 判断 309"/>
        <xdr:cNvSpPr/>
      </xdr:nvSpPr>
      <xdr:spPr>
        <a:xfrm>
          <a:off x="7810500" y="634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119081</xdr:rowOff>
    </xdr:from>
    <xdr:ext cx="534377" cy="259045"/>
    <xdr:sp macro="" textlink="">
      <xdr:nvSpPr>
        <xdr:cNvPr id="311" name="テキスト ボックス 310"/>
        <xdr:cNvSpPr txBox="1"/>
      </xdr:nvSpPr>
      <xdr:spPr>
        <a:xfrm>
          <a:off x="7594111" y="61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6049</xdr:rowOff>
    </xdr:from>
    <xdr:to>
      <xdr:col>36</xdr:col>
      <xdr:colOff>165100</xdr:colOff>
      <xdr:row>37</xdr:row>
      <xdr:rowOff>107649</xdr:rowOff>
    </xdr:to>
    <xdr:sp macro="" textlink="">
      <xdr:nvSpPr>
        <xdr:cNvPr id="312" name="フローチャート: 判断 311"/>
        <xdr:cNvSpPr/>
      </xdr:nvSpPr>
      <xdr:spPr>
        <a:xfrm>
          <a:off x="6921500" y="634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124176</xdr:rowOff>
    </xdr:from>
    <xdr:ext cx="534377" cy="259045"/>
    <xdr:sp macro="" textlink="">
      <xdr:nvSpPr>
        <xdr:cNvPr id="313" name="テキスト ボックス 312"/>
        <xdr:cNvSpPr txBox="1"/>
      </xdr:nvSpPr>
      <xdr:spPr>
        <a:xfrm>
          <a:off x="6705111" y="61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40502</xdr:rowOff>
    </xdr:from>
    <xdr:to>
      <xdr:col>55</xdr:col>
      <xdr:colOff>50800</xdr:colOff>
      <xdr:row>37</xdr:row>
      <xdr:rowOff>142102</xdr:rowOff>
    </xdr:to>
    <xdr:sp macro="" textlink="">
      <xdr:nvSpPr>
        <xdr:cNvPr id="319" name="楕円 318"/>
        <xdr:cNvSpPr/>
      </xdr:nvSpPr>
      <xdr:spPr>
        <a:xfrm>
          <a:off x="10426700" y="63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126879</xdr:rowOff>
    </xdr:from>
    <xdr:ext cx="534377" cy="259045"/>
    <xdr:sp macro="" textlink="">
      <xdr:nvSpPr>
        <xdr:cNvPr id="320" name="補助費等該当値テキスト"/>
        <xdr:cNvSpPr txBox="1"/>
      </xdr:nvSpPr>
      <xdr:spPr>
        <a:xfrm>
          <a:off x="10528300" y="629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78472</xdr:rowOff>
    </xdr:from>
    <xdr:to>
      <xdr:col>50</xdr:col>
      <xdr:colOff>165100</xdr:colOff>
      <xdr:row>38</xdr:row>
      <xdr:rowOff>8621</xdr:rowOff>
    </xdr:to>
    <xdr:sp macro="" textlink="">
      <xdr:nvSpPr>
        <xdr:cNvPr id="321" name="楕円 320"/>
        <xdr:cNvSpPr/>
      </xdr:nvSpPr>
      <xdr:spPr>
        <a:xfrm>
          <a:off x="9588500" y="6422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171198</xdr:rowOff>
    </xdr:from>
    <xdr:ext cx="534377" cy="259045"/>
    <xdr:sp macro="" textlink="">
      <xdr:nvSpPr>
        <xdr:cNvPr id="322" name="テキスト ボックス 321"/>
        <xdr:cNvSpPr txBox="1"/>
      </xdr:nvSpPr>
      <xdr:spPr>
        <a:xfrm>
          <a:off x="9372111" y="651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50822</xdr:rowOff>
    </xdr:from>
    <xdr:to>
      <xdr:col>46</xdr:col>
      <xdr:colOff>38100</xdr:colOff>
      <xdr:row>31</xdr:row>
      <xdr:rowOff>152422</xdr:rowOff>
    </xdr:to>
    <xdr:sp macro="" textlink="">
      <xdr:nvSpPr>
        <xdr:cNvPr id="323" name="楕円 322"/>
        <xdr:cNvSpPr/>
      </xdr:nvSpPr>
      <xdr:spPr>
        <a:xfrm>
          <a:off x="8699500" y="53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143549</xdr:rowOff>
    </xdr:from>
    <xdr:ext cx="599010" cy="259045"/>
    <xdr:sp macro="" textlink="">
      <xdr:nvSpPr>
        <xdr:cNvPr id="324" name="テキスト ボックス 323"/>
        <xdr:cNvSpPr txBox="1"/>
      </xdr:nvSpPr>
      <xdr:spPr>
        <a:xfrm>
          <a:off x="8450795" y="545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171044</xdr:rowOff>
    </xdr:from>
    <xdr:to>
      <xdr:col>41</xdr:col>
      <xdr:colOff>101600</xdr:colOff>
      <xdr:row>38</xdr:row>
      <xdr:rowOff>101194</xdr:rowOff>
    </xdr:to>
    <xdr:sp macro="" textlink="">
      <xdr:nvSpPr>
        <xdr:cNvPr id="325" name="楕円 324"/>
        <xdr:cNvSpPr/>
      </xdr:nvSpPr>
      <xdr:spPr>
        <a:xfrm>
          <a:off x="7810500" y="65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92321</xdr:rowOff>
    </xdr:from>
    <xdr:ext cx="534377" cy="259045"/>
    <xdr:sp macro="" textlink="">
      <xdr:nvSpPr>
        <xdr:cNvPr id="326" name="テキスト ボックス 325"/>
        <xdr:cNvSpPr txBox="1"/>
      </xdr:nvSpPr>
      <xdr:spPr>
        <a:xfrm>
          <a:off x="7594111" y="66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36442</xdr:rowOff>
    </xdr:from>
    <xdr:to>
      <xdr:col>36</xdr:col>
      <xdr:colOff>165100</xdr:colOff>
      <xdr:row>38</xdr:row>
      <xdr:rowOff>138042</xdr:rowOff>
    </xdr:to>
    <xdr:sp macro="" textlink="">
      <xdr:nvSpPr>
        <xdr:cNvPr id="327" name="楕円 326"/>
        <xdr:cNvSpPr/>
      </xdr:nvSpPr>
      <xdr:spPr>
        <a:xfrm>
          <a:off x="6921500" y="65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129169</xdr:rowOff>
    </xdr:from>
    <xdr:ext cx="534377" cy="259045"/>
    <xdr:sp macro="" textlink="">
      <xdr:nvSpPr>
        <xdr:cNvPr id="328" name="テキスト ボックス 327"/>
        <xdr:cNvSpPr txBox="1"/>
      </xdr:nvSpPr>
      <xdr:spPr>
        <a:xfrm>
          <a:off x="6705111" y="66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0" name="直線コネクタ 33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1" name="テキスト ボックス 34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2" name="直線コネクタ 34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3" name="テキスト ボックス 34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4" name="直線コネクタ 34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5" name="テキスト ボックス 34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6" name="直線コネクタ 34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7" name="テキスト ボックス 34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1" name="直線コネクタ 350"/>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2" name="普通建設事業費最小値テキスト"/>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3" name="直線コネクタ 352"/>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4" name="普通建設事業費最大値テキスト"/>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5" name="直線コネクタ 354"/>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43779</xdr:rowOff>
    </xdr:from>
    <xdr:to>
      <xdr:col>55</xdr:col>
      <xdr:colOff>0</xdr:colOff>
      <xdr:row>54</xdr:row>
      <xdr:rowOff>53084</xdr:rowOff>
    </xdr:to>
    <xdr:cxnSp macro="">
      <xdr:nvCxnSpPr>
        <xdr:cNvPr id="356" name="直線コネクタ 355"/>
        <xdr:cNvCxnSpPr/>
      </xdr:nvCxnSpPr>
      <xdr:spPr>
        <a:xfrm flipV="1">
          <a:off x="9639300" y="9302079"/>
          <a:ext cx="8382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7" name="普通建設事業費平均値テキスト"/>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8" name="フローチャート: 判断 357"/>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53084</xdr:rowOff>
    </xdr:from>
    <xdr:to>
      <xdr:col>50</xdr:col>
      <xdr:colOff>114300</xdr:colOff>
      <xdr:row>54</xdr:row>
      <xdr:rowOff>98803</xdr:rowOff>
    </xdr:to>
    <xdr:cxnSp macro="">
      <xdr:nvCxnSpPr>
        <xdr:cNvPr id="359" name="直線コネクタ 358"/>
        <xdr:cNvCxnSpPr/>
      </xdr:nvCxnSpPr>
      <xdr:spPr>
        <a:xfrm flipV="1">
          <a:off x="8750300" y="931138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60" name="フローチャート: 判断 359"/>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93139</xdr:rowOff>
    </xdr:from>
    <xdr:ext cx="534377" cy="259045"/>
    <xdr:sp macro="" textlink="">
      <xdr:nvSpPr>
        <xdr:cNvPr id="361" name="テキスト ボックス 360"/>
        <xdr:cNvSpPr txBox="1"/>
      </xdr:nvSpPr>
      <xdr:spPr>
        <a:xfrm>
          <a:off x="9372111" y="88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10038</xdr:rowOff>
    </xdr:from>
    <xdr:to>
      <xdr:col>45</xdr:col>
      <xdr:colOff>177800</xdr:colOff>
      <xdr:row>54</xdr:row>
      <xdr:rowOff>98803</xdr:rowOff>
    </xdr:to>
    <xdr:cxnSp macro="">
      <xdr:nvCxnSpPr>
        <xdr:cNvPr id="362" name="直線コネクタ 361"/>
        <xdr:cNvCxnSpPr/>
      </xdr:nvCxnSpPr>
      <xdr:spPr>
        <a:xfrm>
          <a:off x="7861300" y="9268338"/>
          <a:ext cx="889000" cy="8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3" name="フローチャート: 判断 362"/>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6636</xdr:rowOff>
    </xdr:from>
    <xdr:ext cx="534377" cy="259045"/>
    <xdr:sp macro="" textlink="">
      <xdr:nvSpPr>
        <xdr:cNvPr id="364" name="テキスト ボックス 363"/>
        <xdr:cNvSpPr txBox="1"/>
      </xdr:nvSpPr>
      <xdr:spPr>
        <a:xfrm>
          <a:off x="8483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19754</xdr:rowOff>
    </xdr:from>
    <xdr:to>
      <xdr:col>41</xdr:col>
      <xdr:colOff>50800</xdr:colOff>
      <xdr:row>54</xdr:row>
      <xdr:rowOff>10038</xdr:rowOff>
    </xdr:to>
    <xdr:cxnSp macro="">
      <xdr:nvCxnSpPr>
        <xdr:cNvPr id="365" name="直線コネクタ 364"/>
        <xdr:cNvCxnSpPr/>
      </xdr:nvCxnSpPr>
      <xdr:spPr>
        <a:xfrm>
          <a:off x="6972300" y="9106604"/>
          <a:ext cx="889000" cy="1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6" name="フローチャート: 判断 365"/>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7" name="テキスト ボックス 366"/>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8" name="フローチャート: 判断 367"/>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9" name="テキスト ボックス 368"/>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164429</xdr:rowOff>
    </xdr:from>
    <xdr:to>
      <xdr:col>55</xdr:col>
      <xdr:colOff>50800</xdr:colOff>
      <xdr:row>54</xdr:row>
      <xdr:rowOff>94579</xdr:rowOff>
    </xdr:to>
    <xdr:sp macro="" textlink="">
      <xdr:nvSpPr>
        <xdr:cNvPr id="375" name="楕円 374"/>
        <xdr:cNvSpPr/>
      </xdr:nvSpPr>
      <xdr:spPr>
        <a:xfrm>
          <a:off x="10426700" y="92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142856</xdr:rowOff>
    </xdr:from>
    <xdr:ext cx="534377" cy="259045"/>
    <xdr:sp macro="" textlink="">
      <xdr:nvSpPr>
        <xdr:cNvPr id="376" name="普通建設事業費該当値テキスト"/>
        <xdr:cNvSpPr txBox="1"/>
      </xdr:nvSpPr>
      <xdr:spPr>
        <a:xfrm>
          <a:off x="10528300" y="922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2284</xdr:rowOff>
    </xdr:from>
    <xdr:to>
      <xdr:col>50</xdr:col>
      <xdr:colOff>165100</xdr:colOff>
      <xdr:row>54</xdr:row>
      <xdr:rowOff>103884</xdr:rowOff>
    </xdr:to>
    <xdr:sp macro="" textlink="">
      <xdr:nvSpPr>
        <xdr:cNvPr id="377" name="楕円 376"/>
        <xdr:cNvSpPr/>
      </xdr:nvSpPr>
      <xdr:spPr>
        <a:xfrm>
          <a:off x="9588500" y="926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95011</xdr:rowOff>
    </xdr:from>
    <xdr:ext cx="534377" cy="259045"/>
    <xdr:sp macro="" textlink="">
      <xdr:nvSpPr>
        <xdr:cNvPr id="378" name="テキスト ボックス 377"/>
        <xdr:cNvSpPr txBox="1"/>
      </xdr:nvSpPr>
      <xdr:spPr>
        <a:xfrm>
          <a:off x="9372111" y="935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48003</xdr:rowOff>
    </xdr:from>
    <xdr:to>
      <xdr:col>46</xdr:col>
      <xdr:colOff>38100</xdr:colOff>
      <xdr:row>54</xdr:row>
      <xdr:rowOff>149603</xdr:rowOff>
    </xdr:to>
    <xdr:sp macro="" textlink="">
      <xdr:nvSpPr>
        <xdr:cNvPr id="379" name="楕円 378"/>
        <xdr:cNvSpPr/>
      </xdr:nvSpPr>
      <xdr:spPr>
        <a:xfrm>
          <a:off x="8699500" y="93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140730</xdr:rowOff>
    </xdr:from>
    <xdr:ext cx="534377" cy="259045"/>
    <xdr:sp macro="" textlink="">
      <xdr:nvSpPr>
        <xdr:cNvPr id="380" name="テキスト ボックス 379"/>
        <xdr:cNvSpPr txBox="1"/>
      </xdr:nvSpPr>
      <xdr:spPr>
        <a:xfrm>
          <a:off x="8483111" y="93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130688</xdr:rowOff>
    </xdr:from>
    <xdr:to>
      <xdr:col>41</xdr:col>
      <xdr:colOff>101600</xdr:colOff>
      <xdr:row>54</xdr:row>
      <xdr:rowOff>60838</xdr:rowOff>
    </xdr:to>
    <xdr:sp macro="" textlink="">
      <xdr:nvSpPr>
        <xdr:cNvPr id="381" name="楕円 380"/>
        <xdr:cNvSpPr/>
      </xdr:nvSpPr>
      <xdr:spPr>
        <a:xfrm>
          <a:off x="7810500" y="92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51965</xdr:rowOff>
    </xdr:from>
    <xdr:ext cx="534377" cy="259045"/>
    <xdr:sp macro="" textlink="">
      <xdr:nvSpPr>
        <xdr:cNvPr id="382" name="テキスト ボックス 381"/>
        <xdr:cNvSpPr txBox="1"/>
      </xdr:nvSpPr>
      <xdr:spPr>
        <a:xfrm>
          <a:off x="7594111" y="93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140404</xdr:rowOff>
    </xdr:from>
    <xdr:to>
      <xdr:col>36</xdr:col>
      <xdr:colOff>165100</xdr:colOff>
      <xdr:row>53</xdr:row>
      <xdr:rowOff>70554</xdr:rowOff>
    </xdr:to>
    <xdr:sp macro="" textlink="">
      <xdr:nvSpPr>
        <xdr:cNvPr id="383" name="楕円 382"/>
        <xdr:cNvSpPr/>
      </xdr:nvSpPr>
      <xdr:spPr>
        <a:xfrm>
          <a:off x="6921500" y="90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87081</xdr:rowOff>
    </xdr:from>
    <xdr:ext cx="534377" cy="259045"/>
    <xdr:sp macro="" textlink="">
      <xdr:nvSpPr>
        <xdr:cNvPr id="384" name="テキスト ボックス 383"/>
        <xdr:cNvSpPr txBox="1"/>
      </xdr:nvSpPr>
      <xdr:spPr>
        <a:xfrm>
          <a:off x="6705111" y="88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6" name="直線コネクタ 405"/>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7" name="普通建設事業費 （ うち新規整備　）最小値テキスト"/>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8" name="直線コネクタ 407"/>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9" name="普通建設事業費 （ うち新規整備　）最大値テキスト"/>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10" name="直線コネクタ 409"/>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106680</xdr:colOff>
      <xdr:row>75</xdr:row>
      <xdr:rowOff>91440</xdr:rowOff>
    </xdr:from>
    <xdr:to>
      <xdr:col>55</xdr:col>
      <xdr:colOff>0</xdr:colOff>
      <xdr:row>75</xdr:row>
      <xdr:rowOff>101388</xdr:rowOff>
    </xdr:to>
    <xdr:cxnSp macro="">
      <xdr:nvCxnSpPr>
        <xdr:cNvPr id="411" name="直線コネクタ 410"/>
        <xdr:cNvCxnSpPr/>
      </xdr:nvCxnSpPr>
      <xdr:spPr>
        <a:xfrm>
          <a:off x="8488680" y="12664440"/>
          <a:ext cx="73152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12" name="普通建設事業費 （ うち新規整備　）平均値テキスト"/>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3" name="フローチャート: 判断 412"/>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46</xdr:col>
      <xdr:colOff>2540</xdr:colOff>
      <xdr:row>74</xdr:row>
      <xdr:rowOff>133939</xdr:rowOff>
    </xdr:from>
    <xdr:to>
      <xdr:col>50</xdr:col>
      <xdr:colOff>129540</xdr:colOff>
      <xdr:row>75</xdr:row>
      <xdr:rowOff>91440</xdr:rowOff>
    </xdr:to>
    <xdr:cxnSp macro="">
      <xdr:nvCxnSpPr>
        <xdr:cNvPr id="414" name="直線コネクタ 413"/>
        <xdr:cNvCxnSpPr/>
      </xdr:nvCxnSpPr>
      <xdr:spPr>
        <a:xfrm>
          <a:off x="7713980" y="12539299"/>
          <a:ext cx="797560" cy="12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30653</xdr:rowOff>
    </xdr:from>
    <xdr:to>
      <xdr:col>50</xdr:col>
      <xdr:colOff>165100</xdr:colOff>
      <xdr:row>74</xdr:row>
      <xdr:rowOff>132253</xdr:rowOff>
    </xdr:to>
    <xdr:sp macro="" textlink="">
      <xdr:nvSpPr>
        <xdr:cNvPr id="415" name="フローチャート: 判断 414"/>
        <xdr:cNvSpPr/>
      </xdr:nvSpPr>
      <xdr:spPr>
        <a:xfrm>
          <a:off x="8445500" y="124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22370</xdr:colOff>
      <xdr:row>73</xdr:row>
      <xdr:rowOff>190</xdr:rowOff>
    </xdr:from>
    <xdr:ext cx="534377" cy="259045"/>
    <xdr:sp macro="" textlink="">
      <xdr:nvSpPr>
        <xdr:cNvPr id="416" name="テキスト ボックス 415"/>
        <xdr:cNvSpPr txBox="1"/>
      </xdr:nvSpPr>
      <xdr:spPr>
        <a:xfrm>
          <a:off x="8236730" y="1223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102484</xdr:rowOff>
    </xdr:from>
    <xdr:to>
      <xdr:col>45</xdr:col>
      <xdr:colOff>177800</xdr:colOff>
      <xdr:row>74</xdr:row>
      <xdr:rowOff>133939</xdr:rowOff>
    </xdr:to>
    <xdr:cxnSp macro="">
      <xdr:nvCxnSpPr>
        <xdr:cNvPr id="417" name="直線コネクタ 416"/>
        <xdr:cNvCxnSpPr/>
      </xdr:nvCxnSpPr>
      <xdr:spPr>
        <a:xfrm>
          <a:off x="7861300" y="12789784"/>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8" name="フローチャート: 判断 417"/>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160164</xdr:rowOff>
    </xdr:from>
    <xdr:ext cx="534377" cy="259045"/>
    <xdr:sp macro="" textlink="">
      <xdr:nvSpPr>
        <xdr:cNvPr id="419" name="テキスト ボックス 418"/>
        <xdr:cNvSpPr txBox="1"/>
      </xdr:nvSpPr>
      <xdr:spPr>
        <a:xfrm>
          <a:off x="8483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31527</xdr:rowOff>
    </xdr:from>
    <xdr:to>
      <xdr:col>41</xdr:col>
      <xdr:colOff>50800</xdr:colOff>
      <xdr:row>74</xdr:row>
      <xdr:rowOff>102484</xdr:rowOff>
    </xdr:to>
    <xdr:cxnSp macro="">
      <xdr:nvCxnSpPr>
        <xdr:cNvPr id="420" name="直線コネクタ 419"/>
        <xdr:cNvCxnSpPr/>
      </xdr:nvCxnSpPr>
      <xdr:spPr>
        <a:xfrm>
          <a:off x="6972300" y="12375927"/>
          <a:ext cx="889000" cy="4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1" name="フローチャート: 判断 420"/>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22" name="テキスト ボックス 421"/>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3" name="フローチャート: 判断 422"/>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31025</xdr:rowOff>
    </xdr:from>
    <xdr:ext cx="534377" cy="259045"/>
    <xdr:sp macro="" textlink="">
      <xdr:nvSpPr>
        <xdr:cNvPr id="424" name="テキスト ボックス 423"/>
        <xdr:cNvSpPr txBox="1"/>
      </xdr:nvSpPr>
      <xdr:spPr>
        <a:xfrm>
          <a:off x="670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50587</xdr:rowOff>
    </xdr:from>
    <xdr:to>
      <xdr:col>55</xdr:col>
      <xdr:colOff>50800</xdr:colOff>
      <xdr:row>75</xdr:row>
      <xdr:rowOff>152186</xdr:rowOff>
    </xdr:to>
    <xdr:sp macro="" textlink="">
      <xdr:nvSpPr>
        <xdr:cNvPr id="430" name="楕円 429"/>
        <xdr:cNvSpPr/>
      </xdr:nvSpPr>
      <xdr:spPr>
        <a:xfrm>
          <a:off x="10426700" y="129093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29014</xdr:rowOff>
    </xdr:from>
    <xdr:ext cx="534377" cy="259045"/>
    <xdr:sp macro="" textlink="">
      <xdr:nvSpPr>
        <xdr:cNvPr id="431" name="普通建設事業費 （ うち新規整備　）該当値テキスト"/>
        <xdr:cNvSpPr txBox="1"/>
      </xdr:nvSpPr>
      <xdr:spPr>
        <a:xfrm>
          <a:off x="10528300" y="128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29449</xdr:rowOff>
    </xdr:from>
    <xdr:to>
      <xdr:col>50</xdr:col>
      <xdr:colOff>165100</xdr:colOff>
      <xdr:row>75</xdr:row>
      <xdr:rowOff>127239</xdr:rowOff>
    </xdr:to>
    <xdr:sp macro="" textlink="">
      <xdr:nvSpPr>
        <xdr:cNvPr id="432" name="楕円 431"/>
        <xdr:cNvSpPr/>
      </xdr:nvSpPr>
      <xdr:spPr>
        <a:xfrm>
          <a:off x="8445500" y="12602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37609</xdr:colOff>
      <xdr:row>75</xdr:row>
      <xdr:rowOff>125986</xdr:rowOff>
    </xdr:from>
    <xdr:ext cx="534377" cy="259045"/>
    <xdr:sp macro="" textlink="">
      <xdr:nvSpPr>
        <xdr:cNvPr id="433" name="テキスト ボックス 432"/>
        <xdr:cNvSpPr txBox="1"/>
      </xdr:nvSpPr>
      <xdr:spPr>
        <a:xfrm>
          <a:off x="8251969" y="126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83139</xdr:rowOff>
    </xdr:from>
    <xdr:to>
      <xdr:col>46</xdr:col>
      <xdr:colOff>38100</xdr:colOff>
      <xdr:row>75</xdr:row>
      <xdr:rowOff>13289</xdr:rowOff>
    </xdr:to>
    <xdr:sp macro="" textlink="">
      <xdr:nvSpPr>
        <xdr:cNvPr id="434" name="楕円 433"/>
        <xdr:cNvSpPr/>
      </xdr:nvSpPr>
      <xdr:spPr>
        <a:xfrm>
          <a:off x="8699500" y="127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4416</xdr:rowOff>
    </xdr:from>
    <xdr:ext cx="534377" cy="259045"/>
    <xdr:sp macro="" textlink="">
      <xdr:nvSpPr>
        <xdr:cNvPr id="435" name="テキスト ボックス 434"/>
        <xdr:cNvSpPr txBox="1"/>
      </xdr:nvSpPr>
      <xdr:spPr>
        <a:xfrm>
          <a:off x="8483111" y="1286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51684</xdr:rowOff>
    </xdr:from>
    <xdr:to>
      <xdr:col>41</xdr:col>
      <xdr:colOff>101600</xdr:colOff>
      <xdr:row>74</xdr:row>
      <xdr:rowOff>153284</xdr:rowOff>
    </xdr:to>
    <xdr:sp macro="" textlink="">
      <xdr:nvSpPr>
        <xdr:cNvPr id="436" name="楕円 435"/>
        <xdr:cNvSpPr/>
      </xdr:nvSpPr>
      <xdr:spPr>
        <a:xfrm>
          <a:off x="7810500" y="127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144411</xdr:rowOff>
    </xdr:from>
    <xdr:ext cx="534377" cy="259045"/>
    <xdr:sp macro="" textlink="">
      <xdr:nvSpPr>
        <xdr:cNvPr id="437" name="テキスト ボックス 436"/>
        <xdr:cNvSpPr txBox="1"/>
      </xdr:nvSpPr>
      <xdr:spPr>
        <a:xfrm>
          <a:off x="7594111" y="128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152177</xdr:rowOff>
    </xdr:from>
    <xdr:to>
      <xdr:col>36</xdr:col>
      <xdr:colOff>165100</xdr:colOff>
      <xdr:row>72</xdr:row>
      <xdr:rowOff>82327</xdr:rowOff>
    </xdr:to>
    <xdr:sp macro="" textlink="">
      <xdr:nvSpPr>
        <xdr:cNvPr id="438" name="楕円 437"/>
        <xdr:cNvSpPr/>
      </xdr:nvSpPr>
      <xdr:spPr>
        <a:xfrm>
          <a:off x="6921500" y="123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98854</xdr:rowOff>
    </xdr:from>
    <xdr:ext cx="534377" cy="259045"/>
    <xdr:sp macro="" textlink="">
      <xdr:nvSpPr>
        <xdr:cNvPr id="439" name="テキスト ボックス 438"/>
        <xdr:cNvSpPr txBox="1"/>
      </xdr:nvSpPr>
      <xdr:spPr>
        <a:xfrm>
          <a:off x="6705111" y="121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58432</xdr:rowOff>
    </xdr:from>
    <xdr:to>
      <xdr:col>54</xdr:col>
      <xdr:colOff>189865</xdr:colOff>
      <xdr:row>97</xdr:row>
      <xdr:rowOff>29538</xdr:rowOff>
    </xdr:to>
    <xdr:cxnSp macro="">
      <xdr:nvCxnSpPr>
        <xdr:cNvPr id="461" name="直線コネクタ 460"/>
        <xdr:cNvCxnSpPr/>
      </xdr:nvCxnSpPr>
      <xdr:spPr>
        <a:xfrm flipV="1">
          <a:off x="10475595" y="15660382"/>
          <a:ext cx="1270" cy="99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33365</xdr:rowOff>
    </xdr:from>
    <xdr:ext cx="534377" cy="259045"/>
    <xdr:sp macro="" textlink="">
      <xdr:nvSpPr>
        <xdr:cNvPr id="462" name="普通建設事業費 （ うち更新整備　）最小値テキスト"/>
        <xdr:cNvSpPr txBox="1"/>
      </xdr:nvSpPr>
      <xdr:spPr>
        <a:xfrm>
          <a:off x="10528300" y="1666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29538</xdr:rowOff>
    </xdr:from>
    <xdr:to>
      <xdr:col>55</xdr:col>
      <xdr:colOff>88900</xdr:colOff>
      <xdr:row>97</xdr:row>
      <xdr:rowOff>29538</xdr:rowOff>
    </xdr:to>
    <xdr:cxnSp macro="">
      <xdr:nvCxnSpPr>
        <xdr:cNvPr id="463" name="直線コネクタ 462"/>
        <xdr:cNvCxnSpPr/>
      </xdr:nvCxnSpPr>
      <xdr:spPr>
        <a:xfrm>
          <a:off x="10388600" y="1666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5109</xdr:rowOff>
    </xdr:from>
    <xdr:ext cx="534377" cy="259045"/>
    <xdr:sp macro="" textlink="">
      <xdr:nvSpPr>
        <xdr:cNvPr id="464" name="普通建設事業費 （ うち更新整備　）最大値テキスト"/>
        <xdr:cNvSpPr txBox="1"/>
      </xdr:nvSpPr>
      <xdr:spPr>
        <a:xfrm>
          <a:off x="10528300" y="154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58432</xdr:rowOff>
    </xdr:from>
    <xdr:to>
      <xdr:col>55</xdr:col>
      <xdr:colOff>88900</xdr:colOff>
      <xdr:row>91</xdr:row>
      <xdr:rowOff>58432</xdr:rowOff>
    </xdr:to>
    <xdr:cxnSp macro="">
      <xdr:nvCxnSpPr>
        <xdr:cNvPr id="465" name="直線コネクタ 464"/>
        <xdr:cNvCxnSpPr/>
      </xdr:nvCxnSpPr>
      <xdr:spPr>
        <a:xfrm>
          <a:off x="10388600" y="1566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91440</xdr:colOff>
      <xdr:row>94</xdr:row>
      <xdr:rowOff>135540</xdr:rowOff>
    </xdr:from>
    <xdr:to>
      <xdr:col>55</xdr:col>
      <xdr:colOff>0</xdr:colOff>
      <xdr:row>95</xdr:row>
      <xdr:rowOff>45720</xdr:rowOff>
    </xdr:to>
    <xdr:cxnSp macro="">
      <xdr:nvCxnSpPr>
        <xdr:cNvPr id="466" name="直線コネクタ 465"/>
        <xdr:cNvCxnSpPr/>
      </xdr:nvCxnSpPr>
      <xdr:spPr>
        <a:xfrm flipV="1">
          <a:off x="8473440" y="15893700"/>
          <a:ext cx="74676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3901</xdr:rowOff>
    </xdr:from>
    <xdr:ext cx="534377" cy="259045"/>
    <xdr:sp macro="" textlink="">
      <xdr:nvSpPr>
        <xdr:cNvPr id="467" name="普通建設事業費 （ うち更新整備　）平均値テキスト"/>
        <xdr:cNvSpPr txBox="1"/>
      </xdr:nvSpPr>
      <xdr:spPr>
        <a:xfrm>
          <a:off x="10528300" y="15948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152474</xdr:rowOff>
    </xdr:from>
    <xdr:to>
      <xdr:col>55</xdr:col>
      <xdr:colOff>50800</xdr:colOff>
      <xdr:row>94</xdr:row>
      <xdr:rowOff>82624</xdr:rowOff>
    </xdr:to>
    <xdr:sp macro="" textlink="">
      <xdr:nvSpPr>
        <xdr:cNvPr id="468" name="フローチャート: 判断 467"/>
        <xdr:cNvSpPr/>
      </xdr:nvSpPr>
      <xdr:spPr>
        <a:xfrm>
          <a:off x="10426700" y="160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46</xdr:col>
      <xdr:colOff>2540</xdr:colOff>
      <xdr:row>95</xdr:row>
      <xdr:rowOff>45720</xdr:rowOff>
    </xdr:from>
    <xdr:to>
      <xdr:col>50</xdr:col>
      <xdr:colOff>114300</xdr:colOff>
      <xdr:row>95</xdr:row>
      <xdr:rowOff>126876</xdr:rowOff>
    </xdr:to>
    <xdr:cxnSp macro="">
      <xdr:nvCxnSpPr>
        <xdr:cNvPr id="469" name="直線コネクタ 468"/>
        <xdr:cNvCxnSpPr/>
      </xdr:nvCxnSpPr>
      <xdr:spPr>
        <a:xfrm flipV="1">
          <a:off x="7713980" y="15971520"/>
          <a:ext cx="782320" cy="8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53094</xdr:rowOff>
    </xdr:from>
    <xdr:to>
      <xdr:col>50</xdr:col>
      <xdr:colOff>165100</xdr:colOff>
      <xdr:row>94</xdr:row>
      <xdr:rowOff>154694</xdr:rowOff>
    </xdr:to>
    <xdr:sp macro="" textlink="">
      <xdr:nvSpPr>
        <xdr:cNvPr id="470" name="フローチャート: 判断 469"/>
        <xdr:cNvSpPr/>
      </xdr:nvSpPr>
      <xdr:spPr>
        <a:xfrm>
          <a:off x="8445500" y="158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37610</xdr:colOff>
      <xdr:row>93</xdr:row>
      <xdr:rowOff>7391</xdr:rowOff>
    </xdr:from>
    <xdr:ext cx="534377" cy="259045"/>
    <xdr:sp macro="" textlink="">
      <xdr:nvSpPr>
        <xdr:cNvPr id="471" name="テキスト ボックス 470"/>
        <xdr:cNvSpPr txBox="1"/>
      </xdr:nvSpPr>
      <xdr:spPr>
        <a:xfrm>
          <a:off x="8251970" y="1559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112976</xdr:rowOff>
    </xdr:from>
    <xdr:to>
      <xdr:col>45</xdr:col>
      <xdr:colOff>177800</xdr:colOff>
      <xdr:row>95</xdr:row>
      <xdr:rowOff>126876</xdr:rowOff>
    </xdr:to>
    <xdr:cxnSp macro="">
      <xdr:nvCxnSpPr>
        <xdr:cNvPr id="472" name="直線コネクタ 471"/>
        <xdr:cNvCxnSpPr/>
      </xdr:nvCxnSpPr>
      <xdr:spPr>
        <a:xfrm>
          <a:off x="7861300" y="16400726"/>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77082</xdr:rowOff>
    </xdr:from>
    <xdr:to>
      <xdr:col>46</xdr:col>
      <xdr:colOff>38100</xdr:colOff>
      <xdr:row>95</xdr:row>
      <xdr:rowOff>7232</xdr:rowOff>
    </xdr:to>
    <xdr:sp macro="" textlink="">
      <xdr:nvSpPr>
        <xdr:cNvPr id="473" name="フローチャート: 判断 472"/>
        <xdr:cNvSpPr/>
      </xdr:nvSpPr>
      <xdr:spPr>
        <a:xfrm>
          <a:off x="8699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23759</xdr:rowOff>
    </xdr:from>
    <xdr:ext cx="534377" cy="259045"/>
    <xdr:sp macro="" textlink="">
      <xdr:nvSpPr>
        <xdr:cNvPr id="474" name="テキスト ボックス 473"/>
        <xdr:cNvSpPr txBox="1"/>
      </xdr:nvSpPr>
      <xdr:spPr>
        <a:xfrm>
          <a:off x="8483111" y="159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112976</xdr:rowOff>
    </xdr:from>
    <xdr:to>
      <xdr:col>41</xdr:col>
      <xdr:colOff>50800</xdr:colOff>
      <xdr:row>95</xdr:row>
      <xdr:rowOff>167635</xdr:rowOff>
    </xdr:to>
    <xdr:cxnSp macro="">
      <xdr:nvCxnSpPr>
        <xdr:cNvPr id="475" name="直線コネクタ 474"/>
        <xdr:cNvCxnSpPr/>
      </xdr:nvCxnSpPr>
      <xdr:spPr>
        <a:xfrm flipV="1">
          <a:off x="6972300" y="16400726"/>
          <a:ext cx="889000" cy="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129408</xdr:rowOff>
    </xdr:from>
    <xdr:to>
      <xdr:col>41</xdr:col>
      <xdr:colOff>101600</xdr:colOff>
      <xdr:row>95</xdr:row>
      <xdr:rowOff>59558</xdr:rowOff>
    </xdr:to>
    <xdr:sp macro="" textlink="">
      <xdr:nvSpPr>
        <xdr:cNvPr id="476" name="フローチャート: 判断 475"/>
        <xdr:cNvSpPr/>
      </xdr:nvSpPr>
      <xdr:spPr>
        <a:xfrm>
          <a:off x="7810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76085</xdr:rowOff>
    </xdr:from>
    <xdr:ext cx="534377" cy="259045"/>
    <xdr:sp macro="" textlink="">
      <xdr:nvSpPr>
        <xdr:cNvPr id="477" name="テキスト ボックス 476"/>
        <xdr:cNvSpPr txBox="1"/>
      </xdr:nvSpPr>
      <xdr:spPr>
        <a:xfrm>
          <a:off x="7594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26446</xdr:rowOff>
    </xdr:from>
    <xdr:to>
      <xdr:col>36</xdr:col>
      <xdr:colOff>165100</xdr:colOff>
      <xdr:row>95</xdr:row>
      <xdr:rowOff>128046</xdr:rowOff>
    </xdr:to>
    <xdr:sp macro="" textlink="">
      <xdr:nvSpPr>
        <xdr:cNvPr id="478" name="フローチャート: 判断 477"/>
        <xdr:cNvSpPr/>
      </xdr:nvSpPr>
      <xdr:spPr>
        <a:xfrm>
          <a:off x="6921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144573</xdr:rowOff>
    </xdr:from>
    <xdr:ext cx="534377" cy="259045"/>
    <xdr:sp macro="" textlink="">
      <xdr:nvSpPr>
        <xdr:cNvPr id="479" name="テキスト ボックス 478"/>
        <xdr:cNvSpPr txBox="1"/>
      </xdr:nvSpPr>
      <xdr:spPr>
        <a:xfrm>
          <a:off x="6705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84739</xdr:rowOff>
    </xdr:from>
    <xdr:to>
      <xdr:col>55</xdr:col>
      <xdr:colOff>50800</xdr:colOff>
      <xdr:row>95</xdr:row>
      <xdr:rowOff>14889</xdr:rowOff>
    </xdr:to>
    <xdr:sp macro="" textlink="">
      <xdr:nvSpPr>
        <xdr:cNvPr id="485" name="楕円 484"/>
        <xdr:cNvSpPr/>
      </xdr:nvSpPr>
      <xdr:spPr>
        <a:xfrm>
          <a:off x="10426700" y="162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63166</xdr:rowOff>
    </xdr:from>
    <xdr:ext cx="534377" cy="259045"/>
    <xdr:sp macro="" textlink="">
      <xdr:nvSpPr>
        <xdr:cNvPr id="486" name="普通建設事業費 （ うち更新整備　）該当値テキスト"/>
        <xdr:cNvSpPr txBox="1"/>
      </xdr:nvSpPr>
      <xdr:spPr>
        <a:xfrm>
          <a:off x="10528300" y="1617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3258</xdr:rowOff>
    </xdr:from>
    <xdr:to>
      <xdr:col>50</xdr:col>
      <xdr:colOff>165100</xdr:colOff>
      <xdr:row>95</xdr:row>
      <xdr:rowOff>101048</xdr:rowOff>
    </xdr:to>
    <xdr:sp macro="" textlink="">
      <xdr:nvSpPr>
        <xdr:cNvPr id="487" name="楕円 486"/>
        <xdr:cNvSpPr/>
      </xdr:nvSpPr>
      <xdr:spPr>
        <a:xfrm>
          <a:off x="8445500" y="159290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37610</xdr:colOff>
      <xdr:row>95</xdr:row>
      <xdr:rowOff>115035</xdr:rowOff>
    </xdr:from>
    <xdr:ext cx="534377" cy="259045"/>
    <xdr:sp macro="" textlink="">
      <xdr:nvSpPr>
        <xdr:cNvPr id="488" name="テキスト ボックス 487"/>
        <xdr:cNvSpPr txBox="1"/>
      </xdr:nvSpPr>
      <xdr:spPr>
        <a:xfrm>
          <a:off x="8251970" y="1604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76076</xdr:rowOff>
    </xdr:from>
    <xdr:to>
      <xdr:col>46</xdr:col>
      <xdr:colOff>38100</xdr:colOff>
      <xdr:row>96</xdr:row>
      <xdr:rowOff>6226</xdr:rowOff>
    </xdr:to>
    <xdr:sp macro="" textlink="">
      <xdr:nvSpPr>
        <xdr:cNvPr id="489" name="楕円 488"/>
        <xdr:cNvSpPr/>
      </xdr:nvSpPr>
      <xdr:spPr>
        <a:xfrm>
          <a:off x="8699500" y="163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168803</xdr:rowOff>
    </xdr:from>
    <xdr:ext cx="534377" cy="259045"/>
    <xdr:sp macro="" textlink="">
      <xdr:nvSpPr>
        <xdr:cNvPr id="490" name="テキスト ボックス 489"/>
        <xdr:cNvSpPr txBox="1"/>
      </xdr:nvSpPr>
      <xdr:spPr>
        <a:xfrm>
          <a:off x="8483111" y="1645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62176</xdr:rowOff>
    </xdr:from>
    <xdr:to>
      <xdr:col>41</xdr:col>
      <xdr:colOff>101600</xdr:colOff>
      <xdr:row>95</xdr:row>
      <xdr:rowOff>163776</xdr:rowOff>
    </xdr:to>
    <xdr:sp macro="" textlink="">
      <xdr:nvSpPr>
        <xdr:cNvPr id="491" name="楕円 490"/>
        <xdr:cNvSpPr/>
      </xdr:nvSpPr>
      <xdr:spPr>
        <a:xfrm>
          <a:off x="7810500" y="163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154903</xdr:rowOff>
    </xdr:from>
    <xdr:ext cx="534377" cy="259045"/>
    <xdr:sp macro="" textlink="">
      <xdr:nvSpPr>
        <xdr:cNvPr id="492" name="テキスト ボックス 491"/>
        <xdr:cNvSpPr txBox="1"/>
      </xdr:nvSpPr>
      <xdr:spPr>
        <a:xfrm>
          <a:off x="7594111" y="1644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116835</xdr:rowOff>
    </xdr:from>
    <xdr:to>
      <xdr:col>36</xdr:col>
      <xdr:colOff>165100</xdr:colOff>
      <xdr:row>96</xdr:row>
      <xdr:rowOff>46985</xdr:rowOff>
    </xdr:to>
    <xdr:sp macro="" textlink="">
      <xdr:nvSpPr>
        <xdr:cNvPr id="493" name="楕円 492"/>
        <xdr:cNvSpPr/>
      </xdr:nvSpPr>
      <xdr:spPr>
        <a:xfrm>
          <a:off x="6921500" y="164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38112</xdr:rowOff>
    </xdr:from>
    <xdr:ext cx="534377" cy="259045"/>
    <xdr:sp macro="" textlink="">
      <xdr:nvSpPr>
        <xdr:cNvPr id="494" name="テキスト ボックス 493"/>
        <xdr:cNvSpPr txBox="1"/>
      </xdr:nvSpPr>
      <xdr:spPr>
        <a:xfrm>
          <a:off x="6705111" y="164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4" name="テキスト ボックス 51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0" name="直線コネクタ 519"/>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3" name="災害復旧事業費最大値テキスト"/>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4" name="直線コネクタ 523"/>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97246</xdr:rowOff>
    </xdr:from>
    <xdr:to>
      <xdr:col>85</xdr:col>
      <xdr:colOff>127000</xdr:colOff>
      <xdr:row>39</xdr:row>
      <xdr:rowOff>98552</xdr:rowOff>
    </xdr:to>
    <xdr:cxnSp macro="">
      <xdr:nvCxnSpPr>
        <xdr:cNvPr id="525" name="直線コネクタ 524"/>
        <xdr:cNvCxnSpPr/>
      </xdr:nvCxnSpPr>
      <xdr:spPr>
        <a:xfrm>
          <a:off x="15481300" y="678379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26" name="災害復旧事業費平均値テキスト"/>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27" name="フローチャート: 判断 526"/>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34217</xdr:rowOff>
    </xdr:from>
    <xdr:to>
      <xdr:col>81</xdr:col>
      <xdr:colOff>50800</xdr:colOff>
      <xdr:row>39</xdr:row>
      <xdr:rowOff>97246</xdr:rowOff>
    </xdr:to>
    <xdr:cxnSp macro="">
      <xdr:nvCxnSpPr>
        <xdr:cNvPr id="528" name="直線コネクタ 527"/>
        <xdr:cNvCxnSpPr/>
      </xdr:nvCxnSpPr>
      <xdr:spPr>
        <a:xfrm>
          <a:off x="14592300" y="6720767"/>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29" name="フローチャート: 判断 528"/>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0" name="テキスト ボックス 529"/>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34217</xdr:rowOff>
    </xdr:from>
    <xdr:to>
      <xdr:col>76</xdr:col>
      <xdr:colOff>114300</xdr:colOff>
      <xdr:row>39</xdr:row>
      <xdr:rowOff>79774</xdr:rowOff>
    </xdr:to>
    <xdr:cxnSp macro="">
      <xdr:nvCxnSpPr>
        <xdr:cNvPr id="531" name="直線コネクタ 530"/>
        <xdr:cNvCxnSpPr/>
      </xdr:nvCxnSpPr>
      <xdr:spPr>
        <a:xfrm flipV="1">
          <a:off x="13703300" y="6720767"/>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2" name="フローチャート: 判断 531"/>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3" name="テキスト ボックス 532"/>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79774</xdr:rowOff>
    </xdr:from>
    <xdr:to>
      <xdr:col>71</xdr:col>
      <xdr:colOff>177800</xdr:colOff>
      <xdr:row>39</xdr:row>
      <xdr:rowOff>98878</xdr:rowOff>
    </xdr:to>
    <xdr:cxnSp macro="">
      <xdr:nvCxnSpPr>
        <xdr:cNvPr id="534" name="直線コネクタ 533"/>
        <xdr:cNvCxnSpPr/>
      </xdr:nvCxnSpPr>
      <xdr:spPr>
        <a:xfrm flipV="1">
          <a:off x="12814300" y="6766324"/>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5" name="フローチャート: 判断 534"/>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36" name="テキスト ボックス 535"/>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37" name="フローチャート: 判断 536"/>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38" name="テキスト ボックス 537"/>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47752</xdr:rowOff>
    </xdr:from>
    <xdr:to>
      <xdr:col>85</xdr:col>
      <xdr:colOff>177800</xdr:colOff>
      <xdr:row>39</xdr:row>
      <xdr:rowOff>149352</xdr:rowOff>
    </xdr:to>
    <xdr:sp macro="" textlink="">
      <xdr:nvSpPr>
        <xdr:cNvPr id="544" name="楕円 543"/>
        <xdr:cNvSpPr/>
      </xdr:nvSpPr>
      <xdr:spPr>
        <a:xfrm>
          <a:off x="16268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134129</xdr:rowOff>
    </xdr:from>
    <xdr:ext cx="249299" cy="259045"/>
    <xdr:sp macro="" textlink="">
      <xdr:nvSpPr>
        <xdr:cNvPr id="545" name="災害復旧事業費該当値テキスト"/>
        <xdr:cNvSpPr txBox="1"/>
      </xdr:nvSpPr>
      <xdr:spPr>
        <a:xfrm>
          <a:off x="16370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46446</xdr:rowOff>
    </xdr:from>
    <xdr:to>
      <xdr:col>81</xdr:col>
      <xdr:colOff>101600</xdr:colOff>
      <xdr:row>39</xdr:row>
      <xdr:rowOff>148046</xdr:rowOff>
    </xdr:to>
    <xdr:sp macro="" textlink="">
      <xdr:nvSpPr>
        <xdr:cNvPr id="546" name="楕円 545"/>
        <xdr:cNvSpPr/>
      </xdr:nvSpPr>
      <xdr:spPr>
        <a:xfrm>
          <a:off x="15430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139173</xdr:rowOff>
    </xdr:from>
    <xdr:ext cx="313932" cy="259045"/>
    <xdr:sp macro="" textlink="">
      <xdr:nvSpPr>
        <xdr:cNvPr id="547" name="テキスト ボックス 546"/>
        <xdr:cNvSpPr txBox="1"/>
      </xdr:nvSpPr>
      <xdr:spPr>
        <a:xfrm>
          <a:off x="15324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154867</xdr:rowOff>
    </xdr:from>
    <xdr:to>
      <xdr:col>76</xdr:col>
      <xdr:colOff>165100</xdr:colOff>
      <xdr:row>39</xdr:row>
      <xdr:rowOff>85017</xdr:rowOff>
    </xdr:to>
    <xdr:sp macro="" textlink="">
      <xdr:nvSpPr>
        <xdr:cNvPr id="548" name="楕円 547"/>
        <xdr:cNvSpPr/>
      </xdr:nvSpPr>
      <xdr:spPr>
        <a:xfrm>
          <a:off x="145415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76144</xdr:rowOff>
    </xdr:from>
    <xdr:ext cx="378565" cy="259045"/>
    <xdr:sp macro="" textlink="">
      <xdr:nvSpPr>
        <xdr:cNvPr id="549" name="テキスト ボックス 548"/>
        <xdr:cNvSpPr txBox="1"/>
      </xdr:nvSpPr>
      <xdr:spPr>
        <a:xfrm>
          <a:off x="14403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28974</xdr:rowOff>
    </xdr:from>
    <xdr:to>
      <xdr:col>72</xdr:col>
      <xdr:colOff>38100</xdr:colOff>
      <xdr:row>39</xdr:row>
      <xdr:rowOff>130574</xdr:rowOff>
    </xdr:to>
    <xdr:sp macro="" textlink="">
      <xdr:nvSpPr>
        <xdr:cNvPr id="550" name="楕円 549"/>
        <xdr:cNvSpPr/>
      </xdr:nvSpPr>
      <xdr:spPr>
        <a:xfrm>
          <a:off x="13652500" y="67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121701</xdr:rowOff>
    </xdr:from>
    <xdr:ext cx="378565" cy="259045"/>
    <xdr:sp macro="" textlink="">
      <xdr:nvSpPr>
        <xdr:cNvPr id="551" name="テキスト ボックス 550"/>
        <xdr:cNvSpPr txBox="1"/>
      </xdr:nvSpPr>
      <xdr:spPr>
        <a:xfrm>
          <a:off x="13514017" y="680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27" name="直線コネクタ 626"/>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28" name="公債費最小値テキスト"/>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29" name="直線コネクタ 628"/>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0" name="公債費最大値テキスト"/>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1" name="直線コネクタ 630"/>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137376</xdr:rowOff>
    </xdr:from>
    <xdr:to>
      <xdr:col>85</xdr:col>
      <xdr:colOff>127000</xdr:colOff>
      <xdr:row>79</xdr:row>
      <xdr:rowOff>2693</xdr:rowOff>
    </xdr:to>
    <xdr:cxnSp macro="">
      <xdr:nvCxnSpPr>
        <xdr:cNvPr id="632" name="直線コネクタ 631"/>
        <xdr:cNvCxnSpPr/>
      </xdr:nvCxnSpPr>
      <xdr:spPr>
        <a:xfrm>
          <a:off x="15481300" y="13510476"/>
          <a:ext cx="8382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45826</xdr:rowOff>
    </xdr:from>
    <xdr:ext cx="534377" cy="259045"/>
    <xdr:sp macro="" textlink="">
      <xdr:nvSpPr>
        <xdr:cNvPr id="633" name="公債費平均値テキスト"/>
        <xdr:cNvSpPr txBox="1"/>
      </xdr:nvSpPr>
      <xdr:spPr>
        <a:xfrm>
          <a:off x="16370300" y="12733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4" name="フローチャート: 判断 633"/>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119393</xdr:rowOff>
    </xdr:from>
    <xdr:to>
      <xdr:col>81</xdr:col>
      <xdr:colOff>50800</xdr:colOff>
      <xdr:row>78</xdr:row>
      <xdr:rowOff>137376</xdr:rowOff>
    </xdr:to>
    <xdr:cxnSp macro="">
      <xdr:nvCxnSpPr>
        <xdr:cNvPr id="635" name="直線コネクタ 634"/>
        <xdr:cNvCxnSpPr/>
      </xdr:nvCxnSpPr>
      <xdr:spPr>
        <a:xfrm>
          <a:off x="14592300" y="13492493"/>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36" name="フローチャート: 判断 635"/>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115130</xdr:rowOff>
    </xdr:from>
    <xdr:ext cx="534377" cy="259045"/>
    <xdr:sp macro="" textlink="">
      <xdr:nvSpPr>
        <xdr:cNvPr id="637" name="テキスト ボックス 636"/>
        <xdr:cNvSpPr txBox="1"/>
      </xdr:nvSpPr>
      <xdr:spPr>
        <a:xfrm>
          <a:off x="15214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119393</xdr:rowOff>
    </xdr:from>
    <xdr:to>
      <xdr:col>76</xdr:col>
      <xdr:colOff>114300</xdr:colOff>
      <xdr:row>78</xdr:row>
      <xdr:rowOff>158674</xdr:rowOff>
    </xdr:to>
    <xdr:cxnSp macro="">
      <xdr:nvCxnSpPr>
        <xdr:cNvPr id="638" name="直線コネクタ 637"/>
        <xdr:cNvCxnSpPr/>
      </xdr:nvCxnSpPr>
      <xdr:spPr>
        <a:xfrm flipV="1">
          <a:off x="13703300" y="13492493"/>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39" name="フローチャート: 判断 638"/>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0" name="テキスト ボックス 639"/>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158674</xdr:rowOff>
    </xdr:from>
    <xdr:to>
      <xdr:col>71</xdr:col>
      <xdr:colOff>177800</xdr:colOff>
      <xdr:row>79</xdr:row>
      <xdr:rowOff>39382</xdr:rowOff>
    </xdr:to>
    <xdr:cxnSp macro="">
      <xdr:nvCxnSpPr>
        <xdr:cNvPr id="641" name="直線コネクタ 640"/>
        <xdr:cNvCxnSpPr/>
      </xdr:nvCxnSpPr>
      <xdr:spPr>
        <a:xfrm flipV="1">
          <a:off x="12814300" y="13531774"/>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2" name="フローチャート: 判断 641"/>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3" name="テキスト ボックス 642"/>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4" name="フローチャート: 判断 643"/>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5" name="テキスト ボックス 644"/>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123343</xdr:rowOff>
    </xdr:from>
    <xdr:to>
      <xdr:col>85</xdr:col>
      <xdr:colOff>177800</xdr:colOff>
      <xdr:row>79</xdr:row>
      <xdr:rowOff>53493</xdr:rowOff>
    </xdr:to>
    <xdr:sp macro="" textlink="">
      <xdr:nvSpPr>
        <xdr:cNvPr id="651" name="楕円 650"/>
        <xdr:cNvSpPr/>
      </xdr:nvSpPr>
      <xdr:spPr>
        <a:xfrm>
          <a:off x="16268700" y="134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38270</xdr:rowOff>
    </xdr:from>
    <xdr:ext cx="534377" cy="259045"/>
    <xdr:sp macro="" textlink="">
      <xdr:nvSpPr>
        <xdr:cNvPr id="652" name="公債費該当値テキスト"/>
        <xdr:cNvSpPr txBox="1"/>
      </xdr:nvSpPr>
      <xdr:spPr>
        <a:xfrm>
          <a:off x="16370300" y="1341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86576</xdr:rowOff>
    </xdr:from>
    <xdr:to>
      <xdr:col>81</xdr:col>
      <xdr:colOff>101600</xdr:colOff>
      <xdr:row>79</xdr:row>
      <xdr:rowOff>16726</xdr:rowOff>
    </xdr:to>
    <xdr:sp macro="" textlink="">
      <xdr:nvSpPr>
        <xdr:cNvPr id="653" name="楕円 652"/>
        <xdr:cNvSpPr/>
      </xdr:nvSpPr>
      <xdr:spPr>
        <a:xfrm>
          <a:off x="15430500" y="134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7853</xdr:rowOff>
    </xdr:from>
    <xdr:ext cx="534377" cy="259045"/>
    <xdr:sp macro="" textlink="">
      <xdr:nvSpPr>
        <xdr:cNvPr id="654" name="テキスト ボックス 653"/>
        <xdr:cNvSpPr txBox="1"/>
      </xdr:nvSpPr>
      <xdr:spPr>
        <a:xfrm>
          <a:off x="15214111" y="135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68593</xdr:rowOff>
    </xdr:from>
    <xdr:to>
      <xdr:col>76</xdr:col>
      <xdr:colOff>165100</xdr:colOff>
      <xdr:row>78</xdr:row>
      <xdr:rowOff>170193</xdr:rowOff>
    </xdr:to>
    <xdr:sp macro="" textlink="">
      <xdr:nvSpPr>
        <xdr:cNvPr id="655" name="楕円 654"/>
        <xdr:cNvSpPr/>
      </xdr:nvSpPr>
      <xdr:spPr>
        <a:xfrm>
          <a:off x="145415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161320</xdr:rowOff>
    </xdr:from>
    <xdr:ext cx="534377" cy="259045"/>
    <xdr:sp macro="" textlink="">
      <xdr:nvSpPr>
        <xdr:cNvPr id="656" name="テキスト ボックス 655"/>
        <xdr:cNvSpPr txBox="1"/>
      </xdr:nvSpPr>
      <xdr:spPr>
        <a:xfrm>
          <a:off x="14325111" y="135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107874</xdr:rowOff>
    </xdr:from>
    <xdr:to>
      <xdr:col>72</xdr:col>
      <xdr:colOff>38100</xdr:colOff>
      <xdr:row>79</xdr:row>
      <xdr:rowOff>38024</xdr:rowOff>
    </xdr:to>
    <xdr:sp macro="" textlink="">
      <xdr:nvSpPr>
        <xdr:cNvPr id="657" name="楕円 656"/>
        <xdr:cNvSpPr/>
      </xdr:nvSpPr>
      <xdr:spPr>
        <a:xfrm>
          <a:off x="13652500" y="134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29151</xdr:rowOff>
    </xdr:from>
    <xdr:ext cx="534377" cy="259045"/>
    <xdr:sp macro="" textlink="">
      <xdr:nvSpPr>
        <xdr:cNvPr id="658" name="テキスト ボックス 657"/>
        <xdr:cNvSpPr txBox="1"/>
      </xdr:nvSpPr>
      <xdr:spPr>
        <a:xfrm>
          <a:off x="13436111" y="135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160032</xdr:rowOff>
    </xdr:from>
    <xdr:to>
      <xdr:col>67</xdr:col>
      <xdr:colOff>101600</xdr:colOff>
      <xdr:row>79</xdr:row>
      <xdr:rowOff>90182</xdr:rowOff>
    </xdr:to>
    <xdr:sp macro="" textlink="">
      <xdr:nvSpPr>
        <xdr:cNvPr id="659" name="楕円 658"/>
        <xdr:cNvSpPr/>
      </xdr:nvSpPr>
      <xdr:spPr>
        <a:xfrm>
          <a:off x="12763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81309</xdr:rowOff>
    </xdr:from>
    <xdr:ext cx="534377" cy="259045"/>
    <xdr:sp macro="" textlink="">
      <xdr:nvSpPr>
        <xdr:cNvPr id="660" name="テキスト ボックス 659"/>
        <xdr:cNvSpPr txBox="1"/>
      </xdr:nvSpPr>
      <xdr:spPr>
        <a:xfrm>
          <a:off x="12547111" y="136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4" name="テキスト ボックス 67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4" name="直線コネクタ 683"/>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5" name="積立金最小値テキスト"/>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86" name="直線コネクタ 685"/>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87" name="積立金最大値テキスト"/>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88" name="直線コネクタ 687"/>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132080</xdr:rowOff>
    </xdr:from>
    <xdr:to>
      <xdr:col>85</xdr:col>
      <xdr:colOff>127000</xdr:colOff>
      <xdr:row>94</xdr:row>
      <xdr:rowOff>157531</xdr:rowOff>
    </xdr:to>
    <xdr:cxnSp macro="">
      <xdr:nvCxnSpPr>
        <xdr:cNvPr id="689" name="直線コネクタ 688"/>
        <xdr:cNvCxnSpPr/>
      </xdr:nvCxnSpPr>
      <xdr:spPr>
        <a:xfrm>
          <a:off x="15481300" y="16248380"/>
          <a:ext cx="8382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86986</xdr:rowOff>
    </xdr:from>
    <xdr:ext cx="469744" cy="259045"/>
    <xdr:sp macro="" textlink="">
      <xdr:nvSpPr>
        <xdr:cNvPr id="690" name="積立金平均値テキスト"/>
        <xdr:cNvSpPr txBox="1"/>
      </xdr:nvSpPr>
      <xdr:spPr>
        <a:xfrm>
          <a:off x="16370300" y="1620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1" name="フローチャート: 判断 690"/>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132080</xdr:rowOff>
    </xdr:from>
    <xdr:to>
      <xdr:col>81</xdr:col>
      <xdr:colOff>50800</xdr:colOff>
      <xdr:row>97</xdr:row>
      <xdr:rowOff>152806</xdr:rowOff>
    </xdr:to>
    <xdr:cxnSp macro="">
      <xdr:nvCxnSpPr>
        <xdr:cNvPr id="692" name="直線コネクタ 691"/>
        <xdr:cNvCxnSpPr/>
      </xdr:nvCxnSpPr>
      <xdr:spPr>
        <a:xfrm flipV="1">
          <a:off x="14592300" y="16248380"/>
          <a:ext cx="889000" cy="5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3" name="フローチャート: 判断 692"/>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76801</xdr:rowOff>
    </xdr:from>
    <xdr:ext cx="534377" cy="259045"/>
    <xdr:sp macro="" textlink="">
      <xdr:nvSpPr>
        <xdr:cNvPr id="694" name="テキスト ボックス 693"/>
        <xdr:cNvSpPr txBox="1"/>
      </xdr:nvSpPr>
      <xdr:spPr>
        <a:xfrm>
          <a:off x="15214111" y="158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152806</xdr:rowOff>
    </xdr:from>
    <xdr:to>
      <xdr:col>76</xdr:col>
      <xdr:colOff>114300</xdr:colOff>
      <xdr:row>98</xdr:row>
      <xdr:rowOff>34849</xdr:rowOff>
    </xdr:to>
    <xdr:cxnSp macro="">
      <xdr:nvCxnSpPr>
        <xdr:cNvPr id="695" name="直線コネクタ 694"/>
        <xdr:cNvCxnSpPr/>
      </xdr:nvCxnSpPr>
      <xdr:spPr>
        <a:xfrm flipV="1">
          <a:off x="13703300" y="16783456"/>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696" name="フローチャート: 判断 695"/>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153001</xdr:rowOff>
    </xdr:from>
    <xdr:ext cx="469744" cy="259045"/>
    <xdr:sp macro="" textlink="">
      <xdr:nvSpPr>
        <xdr:cNvPr id="697" name="テキスト ボックス 696"/>
        <xdr:cNvSpPr txBox="1"/>
      </xdr:nvSpPr>
      <xdr:spPr>
        <a:xfrm>
          <a:off x="14357428" y="164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75312</xdr:rowOff>
    </xdr:from>
    <xdr:to>
      <xdr:col>71</xdr:col>
      <xdr:colOff>177800</xdr:colOff>
      <xdr:row>98</xdr:row>
      <xdr:rowOff>34849</xdr:rowOff>
    </xdr:to>
    <xdr:cxnSp macro="">
      <xdr:nvCxnSpPr>
        <xdr:cNvPr id="698" name="直線コネクタ 697"/>
        <xdr:cNvCxnSpPr/>
      </xdr:nvCxnSpPr>
      <xdr:spPr>
        <a:xfrm>
          <a:off x="12814300" y="16705962"/>
          <a:ext cx="8890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699" name="フローチャート: 判断 698"/>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63161</xdr:rowOff>
    </xdr:from>
    <xdr:ext cx="469744" cy="259045"/>
    <xdr:sp macro="" textlink="">
      <xdr:nvSpPr>
        <xdr:cNvPr id="700" name="テキスト ボックス 699"/>
        <xdr:cNvSpPr txBox="1"/>
      </xdr:nvSpPr>
      <xdr:spPr>
        <a:xfrm>
          <a:off x="13468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1" name="フローチャート: 判断 700"/>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121911</xdr:rowOff>
    </xdr:from>
    <xdr:ext cx="469744" cy="259045"/>
    <xdr:sp macro="" textlink="">
      <xdr:nvSpPr>
        <xdr:cNvPr id="702" name="テキスト ボックス 701"/>
        <xdr:cNvSpPr txBox="1"/>
      </xdr:nvSpPr>
      <xdr:spPr>
        <a:xfrm>
          <a:off x="12579428" y="164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106731</xdr:rowOff>
    </xdr:from>
    <xdr:to>
      <xdr:col>85</xdr:col>
      <xdr:colOff>177800</xdr:colOff>
      <xdr:row>95</xdr:row>
      <xdr:rowOff>36881</xdr:rowOff>
    </xdr:to>
    <xdr:sp macro="" textlink="">
      <xdr:nvSpPr>
        <xdr:cNvPr id="708" name="楕円 707"/>
        <xdr:cNvSpPr/>
      </xdr:nvSpPr>
      <xdr:spPr>
        <a:xfrm>
          <a:off x="16268700" y="162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129608</xdr:rowOff>
    </xdr:from>
    <xdr:ext cx="469744" cy="259045"/>
    <xdr:sp macro="" textlink="">
      <xdr:nvSpPr>
        <xdr:cNvPr id="709" name="積立金該当値テキスト"/>
        <xdr:cNvSpPr txBox="1"/>
      </xdr:nvSpPr>
      <xdr:spPr>
        <a:xfrm>
          <a:off x="16370300" y="160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81280</xdr:rowOff>
    </xdr:from>
    <xdr:to>
      <xdr:col>81</xdr:col>
      <xdr:colOff>101600</xdr:colOff>
      <xdr:row>95</xdr:row>
      <xdr:rowOff>11430</xdr:rowOff>
    </xdr:to>
    <xdr:sp macro="" textlink="">
      <xdr:nvSpPr>
        <xdr:cNvPr id="710" name="楕円 709"/>
        <xdr:cNvSpPr/>
      </xdr:nvSpPr>
      <xdr:spPr>
        <a:xfrm>
          <a:off x="15430500" y="161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2557</xdr:rowOff>
    </xdr:from>
    <xdr:ext cx="534377" cy="259045"/>
    <xdr:sp macro="" textlink="">
      <xdr:nvSpPr>
        <xdr:cNvPr id="711" name="テキスト ボックス 710"/>
        <xdr:cNvSpPr txBox="1"/>
      </xdr:nvSpPr>
      <xdr:spPr>
        <a:xfrm>
          <a:off x="15214111" y="1629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102006</xdr:rowOff>
    </xdr:from>
    <xdr:to>
      <xdr:col>76</xdr:col>
      <xdr:colOff>165100</xdr:colOff>
      <xdr:row>98</xdr:row>
      <xdr:rowOff>32156</xdr:rowOff>
    </xdr:to>
    <xdr:sp macro="" textlink="">
      <xdr:nvSpPr>
        <xdr:cNvPr id="712" name="楕円 711"/>
        <xdr:cNvSpPr/>
      </xdr:nvSpPr>
      <xdr:spPr>
        <a:xfrm>
          <a:off x="14541500" y="167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23283</xdr:rowOff>
    </xdr:from>
    <xdr:ext cx="469744" cy="259045"/>
    <xdr:sp macro="" textlink="">
      <xdr:nvSpPr>
        <xdr:cNvPr id="713" name="テキスト ボックス 712"/>
        <xdr:cNvSpPr txBox="1"/>
      </xdr:nvSpPr>
      <xdr:spPr>
        <a:xfrm>
          <a:off x="14357428" y="1682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155499</xdr:rowOff>
    </xdr:from>
    <xdr:to>
      <xdr:col>72</xdr:col>
      <xdr:colOff>38100</xdr:colOff>
      <xdr:row>98</xdr:row>
      <xdr:rowOff>85649</xdr:rowOff>
    </xdr:to>
    <xdr:sp macro="" textlink="">
      <xdr:nvSpPr>
        <xdr:cNvPr id="714" name="楕円 713"/>
        <xdr:cNvSpPr/>
      </xdr:nvSpPr>
      <xdr:spPr>
        <a:xfrm>
          <a:off x="13652500" y="167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76776</xdr:rowOff>
    </xdr:from>
    <xdr:ext cx="469744" cy="259045"/>
    <xdr:sp macro="" textlink="">
      <xdr:nvSpPr>
        <xdr:cNvPr id="715" name="テキスト ボックス 714"/>
        <xdr:cNvSpPr txBox="1"/>
      </xdr:nvSpPr>
      <xdr:spPr>
        <a:xfrm>
          <a:off x="13468428" y="1687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24512</xdr:rowOff>
    </xdr:from>
    <xdr:to>
      <xdr:col>67</xdr:col>
      <xdr:colOff>101600</xdr:colOff>
      <xdr:row>97</xdr:row>
      <xdr:rowOff>126112</xdr:rowOff>
    </xdr:to>
    <xdr:sp macro="" textlink="">
      <xdr:nvSpPr>
        <xdr:cNvPr id="716" name="楕円 715"/>
        <xdr:cNvSpPr/>
      </xdr:nvSpPr>
      <xdr:spPr>
        <a:xfrm>
          <a:off x="12763500" y="166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117239</xdr:rowOff>
    </xdr:from>
    <xdr:ext cx="469744" cy="259045"/>
    <xdr:sp macro="" textlink="">
      <xdr:nvSpPr>
        <xdr:cNvPr id="717" name="テキスト ボックス 716"/>
        <xdr:cNvSpPr txBox="1"/>
      </xdr:nvSpPr>
      <xdr:spPr>
        <a:xfrm>
          <a:off x="12579428" y="1674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3" name="直線コネクタ 742"/>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46" name="投資及び出資金最大値テキスト"/>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47" name="直線コネクタ 746"/>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61323</xdr:rowOff>
    </xdr:from>
    <xdr:to>
      <xdr:col>116</xdr:col>
      <xdr:colOff>63500</xdr:colOff>
      <xdr:row>39</xdr:row>
      <xdr:rowOff>72753</xdr:rowOff>
    </xdr:to>
    <xdr:cxnSp macro="">
      <xdr:nvCxnSpPr>
        <xdr:cNvPr id="748" name="直線コネクタ 747"/>
        <xdr:cNvCxnSpPr/>
      </xdr:nvCxnSpPr>
      <xdr:spPr>
        <a:xfrm>
          <a:off x="21323300" y="674787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150312</xdr:rowOff>
    </xdr:from>
    <xdr:ext cx="469744" cy="259045"/>
    <xdr:sp macro="" textlink="">
      <xdr:nvSpPr>
        <xdr:cNvPr id="749" name="投資及び出資金平均値テキスト"/>
        <xdr:cNvSpPr txBox="1"/>
      </xdr:nvSpPr>
      <xdr:spPr>
        <a:xfrm>
          <a:off x="22212300" y="5979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0" name="フローチャート: 判断 749"/>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61323</xdr:rowOff>
    </xdr:from>
    <xdr:to>
      <xdr:col>111</xdr:col>
      <xdr:colOff>177800</xdr:colOff>
      <xdr:row>39</xdr:row>
      <xdr:rowOff>66874</xdr:rowOff>
    </xdr:to>
    <xdr:cxnSp macro="">
      <xdr:nvCxnSpPr>
        <xdr:cNvPr id="751" name="直線コネクタ 750"/>
        <xdr:cNvCxnSpPr/>
      </xdr:nvCxnSpPr>
      <xdr:spPr>
        <a:xfrm flipV="1">
          <a:off x="20434300" y="6747873"/>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2" name="フローチャート: 判断 751"/>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3" name="テキスト ボックス 752"/>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49240</xdr:rowOff>
    </xdr:from>
    <xdr:to>
      <xdr:col>107</xdr:col>
      <xdr:colOff>50800</xdr:colOff>
      <xdr:row>39</xdr:row>
      <xdr:rowOff>66874</xdr:rowOff>
    </xdr:to>
    <xdr:cxnSp macro="">
      <xdr:nvCxnSpPr>
        <xdr:cNvPr id="754" name="直線コネクタ 753"/>
        <xdr:cNvCxnSpPr/>
      </xdr:nvCxnSpPr>
      <xdr:spPr>
        <a:xfrm>
          <a:off x="19545300" y="6735790"/>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5" name="フローチャート: 判断 754"/>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56" name="テキスト ボックス 755"/>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49240</xdr:rowOff>
    </xdr:from>
    <xdr:to>
      <xdr:col>102</xdr:col>
      <xdr:colOff>114300</xdr:colOff>
      <xdr:row>39</xdr:row>
      <xdr:rowOff>52179</xdr:rowOff>
    </xdr:to>
    <xdr:cxnSp macro="">
      <xdr:nvCxnSpPr>
        <xdr:cNvPr id="757" name="直線コネクタ 756"/>
        <xdr:cNvCxnSpPr/>
      </xdr:nvCxnSpPr>
      <xdr:spPr>
        <a:xfrm flipV="1">
          <a:off x="18656300" y="673579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58" name="フローチャート: 判断 757"/>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59" name="テキスト ボックス 758"/>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0" name="フローチャート: 判断 759"/>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61" name="テキスト ボックス 760"/>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21953</xdr:rowOff>
    </xdr:from>
    <xdr:to>
      <xdr:col>116</xdr:col>
      <xdr:colOff>114300</xdr:colOff>
      <xdr:row>39</xdr:row>
      <xdr:rowOff>123553</xdr:rowOff>
    </xdr:to>
    <xdr:sp macro="" textlink="">
      <xdr:nvSpPr>
        <xdr:cNvPr id="767" name="楕円 766"/>
        <xdr:cNvSpPr/>
      </xdr:nvSpPr>
      <xdr:spPr>
        <a:xfrm>
          <a:off x="221107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108330</xdr:rowOff>
    </xdr:from>
    <xdr:ext cx="313932" cy="259045"/>
    <xdr:sp macro="" textlink="">
      <xdr:nvSpPr>
        <xdr:cNvPr id="768" name="投資及び出資金該当値テキスト"/>
        <xdr:cNvSpPr txBox="1"/>
      </xdr:nvSpPr>
      <xdr:spPr>
        <a:xfrm>
          <a:off x="22212300" y="6623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10523</xdr:rowOff>
    </xdr:from>
    <xdr:to>
      <xdr:col>112</xdr:col>
      <xdr:colOff>38100</xdr:colOff>
      <xdr:row>39</xdr:row>
      <xdr:rowOff>112123</xdr:rowOff>
    </xdr:to>
    <xdr:sp macro="" textlink="">
      <xdr:nvSpPr>
        <xdr:cNvPr id="769" name="楕円 768"/>
        <xdr:cNvSpPr/>
      </xdr:nvSpPr>
      <xdr:spPr>
        <a:xfrm>
          <a:off x="21272500" y="66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103250</xdr:rowOff>
    </xdr:from>
    <xdr:ext cx="378565" cy="259045"/>
    <xdr:sp macro="" textlink="">
      <xdr:nvSpPr>
        <xdr:cNvPr id="770" name="テキスト ボックス 769"/>
        <xdr:cNvSpPr txBox="1"/>
      </xdr:nvSpPr>
      <xdr:spPr>
        <a:xfrm>
          <a:off x="21134017" y="678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16074</xdr:rowOff>
    </xdr:from>
    <xdr:to>
      <xdr:col>107</xdr:col>
      <xdr:colOff>101600</xdr:colOff>
      <xdr:row>39</xdr:row>
      <xdr:rowOff>117674</xdr:rowOff>
    </xdr:to>
    <xdr:sp macro="" textlink="">
      <xdr:nvSpPr>
        <xdr:cNvPr id="771" name="楕円 770"/>
        <xdr:cNvSpPr/>
      </xdr:nvSpPr>
      <xdr:spPr>
        <a:xfrm>
          <a:off x="20383500" y="67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108801</xdr:rowOff>
    </xdr:from>
    <xdr:ext cx="313932" cy="259045"/>
    <xdr:sp macro="" textlink="">
      <xdr:nvSpPr>
        <xdr:cNvPr id="772" name="テキスト ボックス 771"/>
        <xdr:cNvSpPr txBox="1"/>
      </xdr:nvSpPr>
      <xdr:spPr>
        <a:xfrm>
          <a:off x="20277333" y="679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169890</xdr:rowOff>
    </xdr:from>
    <xdr:to>
      <xdr:col>102</xdr:col>
      <xdr:colOff>165100</xdr:colOff>
      <xdr:row>39</xdr:row>
      <xdr:rowOff>100040</xdr:rowOff>
    </xdr:to>
    <xdr:sp macro="" textlink="">
      <xdr:nvSpPr>
        <xdr:cNvPr id="773" name="楕円 772"/>
        <xdr:cNvSpPr/>
      </xdr:nvSpPr>
      <xdr:spPr>
        <a:xfrm>
          <a:off x="194945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91167</xdr:rowOff>
    </xdr:from>
    <xdr:ext cx="378565" cy="259045"/>
    <xdr:sp macro="" textlink="">
      <xdr:nvSpPr>
        <xdr:cNvPr id="774" name="テキスト ボックス 773"/>
        <xdr:cNvSpPr txBox="1"/>
      </xdr:nvSpPr>
      <xdr:spPr>
        <a:xfrm>
          <a:off x="19356017" y="677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1379</xdr:rowOff>
    </xdr:from>
    <xdr:to>
      <xdr:col>98</xdr:col>
      <xdr:colOff>38100</xdr:colOff>
      <xdr:row>39</xdr:row>
      <xdr:rowOff>102979</xdr:rowOff>
    </xdr:to>
    <xdr:sp macro="" textlink="">
      <xdr:nvSpPr>
        <xdr:cNvPr id="775" name="楕円 774"/>
        <xdr:cNvSpPr/>
      </xdr:nvSpPr>
      <xdr:spPr>
        <a:xfrm>
          <a:off x="186055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94106</xdr:rowOff>
    </xdr:from>
    <xdr:ext cx="378565" cy="259045"/>
    <xdr:sp macro="" textlink="">
      <xdr:nvSpPr>
        <xdr:cNvPr id="776" name="テキスト ボックス 775"/>
        <xdr:cNvSpPr txBox="1"/>
      </xdr:nvSpPr>
      <xdr:spPr>
        <a:xfrm>
          <a:off x="18467017" y="678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96" name="テキスト ボックス 795"/>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8" name="テキスト ボックス 797"/>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0" name="テキスト ボックス 79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2" name="直線コネクタ 801"/>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3" name="貸付金最小値テキスト"/>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4" name="直線コネクタ 803"/>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5" name="貸付金最大値テキスト"/>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06" name="直線コネクタ 805"/>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100762</xdr:rowOff>
    </xdr:from>
    <xdr:to>
      <xdr:col>116</xdr:col>
      <xdr:colOff>63500</xdr:colOff>
      <xdr:row>57</xdr:row>
      <xdr:rowOff>147592</xdr:rowOff>
    </xdr:to>
    <xdr:cxnSp macro="">
      <xdr:nvCxnSpPr>
        <xdr:cNvPr id="807" name="直線コネクタ 806"/>
        <xdr:cNvCxnSpPr/>
      </xdr:nvCxnSpPr>
      <xdr:spPr>
        <a:xfrm flipV="1">
          <a:off x="21323300" y="9873412"/>
          <a:ext cx="8382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08" name="貸付金平均値テキスト"/>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09" name="フローチャート: 判断 808"/>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134257</xdr:rowOff>
    </xdr:from>
    <xdr:to>
      <xdr:col>111</xdr:col>
      <xdr:colOff>177800</xdr:colOff>
      <xdr:row>57</xdr:row>
      <xdr:rowOff>147592</xdr:rowOff>
    </xdr:to>
    <xdr:cxnSp macro="">
      <xdr:nvCxnSpPr>
        <xdr:cNvPr id="810" name="直線コネクタ 809"/>
        <xdr:cNvCxnSpPr/>
      </xdr:nvCxnSpPr>
      <xdr:spPr>
        <a:xfrm>
          <a:off x="20434300" y="990690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1" name="フローチャート: 判断 810"/>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2" name="テキスト ボックス 811"/>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134257</xdr:rowOff>
    </xdr:from>
    <xdr:to>
      <xdr:col>107</xdr:col>
      <xdr:colOff>50800</xdr:colOff>
      <xdr:row>58</xdr:row>
      <xdr:rowOff>69792</xdr:rowOff>
    </xdr:to>
    <xdr:cxnSp macro="">
      <xdr:nvCxnSpPr>
        <xdr:cNvPr id="813" name="直線コネクタ 812"/>
        <xdr:cNvCxnSpPr/>
      </xdr:nvCxnSpPr>
      <xdr:spPr>
        <a:xfrm flipV="1">
          <a:off x="19545300" y="9906907"/>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4" name="フローチャート: 判断 813"/>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5" name="テキスト ボックス 814"/>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69792</xdr:rowOff>
    </xdr:from>
    <xdr:to>
      <xdr:col>102</xdr:col>
      <xdr:colOff>114300</xdr:colOff>
      <xdr:row>58</xdr:row>
      <xdr:rowOff>93196</xdr:rowOff>
    </xdr:to>
    <xdr:cxnSp macro="">
      <xdr:nvCxnSpPr>
        <xdr:cNvPr id="816" name="直線コネクタ 815"/>
        <xdr:cNvCxnSpPr/>
      </xdr:nvCxnSpPr>
      <xdr:spPr>
        <a:xfrm flipV="1">
          <a:off x="18656300" y="10013892"/>
          <a:ext cx="8890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17" name="フローチャート: 判断 816"/>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18" name="テキスト ボックス 817"/>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19" name="フローチャート: 判断 818"/>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0" name="テキスト ボックス 819"/>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49962</xdr:rowOff>
    </xdr:from>
    <xdr:to>
      <xdr:col>116</xdr:col>
      <xdr:colOff>114300</xdr:colOff>
      <xdr:row>57</xdr:row>
      <xdr:rowOff>151562</xdr:rowOff>
    </xdr:to>
    <xdr:sp macro="" textlink="">
      <xdr:nvSpPr>
        <xdr:cNvPr id="826" name="楕円 825"/>
        <xdr:cNvSpPr/>
      </xdr:nvSpPr>
      <xdr:spPr>
        <a:xfrm>
          <a:off x="22110700" y="98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28389</xdr:rowOff>
    </xdr:from>
    <xdr:ext cx="534377" cy="259045"/>
    <xdr:sp macro="" textlink="">
      <xdr:nvSpPr>
        <xdr:cNvPr id="827" name="貸付金該当値テキスト"/>
        <xdr:cNvSpPr txBox="1"/>
      </xdr:nvSpPr>
      <xdr:spPr>
        <a:xfrm>
          <a:off x="22212300"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96792</xdr:rowOff>
    </xdr:from>
    <xdr:to>
      <xdr:col>112</xdr:col>
      <xdr:colOff>38100</xdr:colOff>
      <xdr:row>58</xdr:row>
      <xdr:rowOff>26942</xdr:rowOff>
    </xdr:to>
    <xdr:sp macro="" textlink="">
      <xdr:nvSpPr>
        <xdr:cNvPr id="828" name="楕円 827"/>
        <xdr:cNvSpPr/>
      </xdr:nvSpPr>
      <xdr:spPr>
        <a:xfrm>
          <a:off x="21272500" y="98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18069</xdr:rowOff>
    </xdr:from>
    <xdr:ext cx="534377" cy="259045"/>
    <xdr:sp macro="" textlink="">
      <xdr:nvSpPr>
        <xdr:cNvPr id="829" name="テキスト ボックス 828"/>
        <xdr:cNvSpPr txBox="1"/>
      </xdr:nvSpPr>
      <xdr:spPr>
        <a:xfrm>
          <a:off x="21056111" y="996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83457</xdr:rowOff>
    </xdr:from>
    <xdr:to>
      <xdr:col>107</xdr:col>
      <xdr:colOff>101600</xdr:colOff>
      <xdr:row>58</xdr:row>
      <xdr:rowOff>13607</xdr:rowOff>
    </xdr:to>
    <xdr:sp macro="" textlink="">
      <xdr:nvSpPr>
        <xdr:cNvPr id="830" name="楕円 829"/>
        <xdr:cNvSpPr/>
      </xdr:nvSpPr>
      <xdr:spPr>
        <a:xfrm>
          <a:off x="20383500" y="98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4734</xdr:rowOff>
    </xdr:from>
    <xdr:ext cx="534377" cy="259045"/>
    <xdr:sp macro="" textlink="">
      <xdr:nvSpPr>
        <xdr:cNvPr id="831" name="テキスト ボックス 830"/>
        <xdr:cNvSpPr txBox="1"/>
      </xdr:nvSpPr>
      <xdr:spPr>
        <a:xfrm>
          <a:off x="20167111" y="994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18992</xdr:rowOff>
    </xdr:from>
    <xdr:to>
      <xdr:col>102</xdr:col>
      <xdr:colOff>165100</xdr:colOff>
      <xdr:row>58</xdr:row>
      <xdr:rowOff>120592</xdr:rowOff>
    </xdr:to>
    <xdr:sp macro="" textlink="">
      <xdr:nvSpPr>
        <xdr:cNvPr id="832" name="楕円 831"/>
        <xdr:cNvSpPr/>
      </xdr:nvSpPr>
      <xdr:spPr>
        <a:xfrm>
          <a:off x="19494500" y="996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111719</xdr:rowOff>
    </xdr:from>
    <xdr:ext cx="534377" cy="259045"/>
    <xdr:sp macro="" textlink="">
      <xdr:nvSpPr>
        <xdr:cNvPr id="833" name="テキスト ボックス 832"/>
        <xdr:cNvSpPr txBox="1"/>
      </xdr:nvSpPr>
      <xdr:spPr>
        <a:xfrm>
          <a:off x="19278111" y="1005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42396</xdr:rowOff>
    </xdr:from>
    <xdr:to>
      <xdr:col>98</xdr:col>
      <xdr:colOff>38100</xdr:colOff>
      <xdr:row>58</xdr:row>
      <xdr:rowOff>143996</xdr:rowOff>
    </xdr:to>
    <xdr:sp macro="" textlink="">
      <xdr:nvSpPr>
        <xdr:cNvPr id="834" name="楕円 833"/>
        <xdr:cNvSpPr/>
      </xdr:nvSpPr>
      <xdr:spPr>
        <a:xfrm>
          <a:off x="18605500" y="99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135123</xdr:rowOff>
    </xdr:from>
    <xdr:ext cx="534377" cy="259045"/>
    <xdr:sp macro="" textlink="">
      <xdr:nvSpPr>
        <xdr:cNvPr id="835" name="テキスト ボックス 834"/>
        <xdr:cNvSpPr txBox="1"/>
      </xdr:nvSpPr>
      <xdr:spPr>
        <a:xfrm>
          <a:off x="18389111" y="100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6" name="テキスト ボックス 85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0" name="直線コネクタ 859"/>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1" name="繰出金最小値テキスト"/>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2" name="直線コネクタ 861"/>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3"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4" name="直線コネクタ 863"/>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151321</xdr:rowOff>
    </xdr:from>
    <xdr:to>
      <xdr:col>116</xdr:col>
      <xdr:colOff>63500</xdr:colOff>
      <xdr:row>78</xdr:row>
      <xdr:rowOff>330</xdr:rowOff>
    </xdr:to>
    <xdr:cxnSp macro="">
      <xdr:nvCxnSpPr>
        <xdr:cNvPr id="865" name="直線コネクタ 864"/>
        <xdr:cNvCxnSpPr/>
      </xdr:nvCxnSpPr>
      <xdr:spPr>
        <a:xfrm flipV="1">
          <a:off x="21323300" y="13352971"/>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66" name="繰出金平均値テキスト"/>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67" name="フローチャート: 判断 866"/>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330</xdr:rowOff>
    </xdr:from>
    <xdr:to>
      <xdr:col>111</xdr:col>
      <xdr:colOff>177800</xdr:colOff>
      <xdr:row>78</xdr:row>
      <xdr:rowOff>19608</xdr:rowOff>
    </xdr:to>
    <xdr:cxnSp macro="">
      <xdr:nvCxnSpPr>
        <xdr:cNvPr id="868" name="直線コネクタ 867"/>
        <xdr:cNvCxnSpPr/>
      </xdr:nvCxnSpPr>
      <xdr:spPr>
        <a:xfrm flipV="1">
          <a:off x="20434300" y="13373430"/>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69" name="フローチャート: 判断 868"/>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0" name="テキスト ボックス 869"/>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19608</xdr:rowOff>
    </xdr:from>
    <xdr:to>
      <xdr:col>107</xdr:col>
      <xdr:colOff>50800</xdr:colOff>
      <xdr:row>78</xdr:row>
      <xdr:rowOff>44831</xdr:rowOff>
    </xdr:to>
    <xdr:cxnSp macro="">
      <xdr:nvCxnSpPr>
        <xdr:cNvPr id="871" name="直線コネクタ 870"/>
        <xdr:cNvCxnSpPr/>
      </xdr:nvCxnSpPr>
      <xdr:spPr>
        <a:xfrm flipV="1">
          <a:off x="19545300" y="13392708"/>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2" name="フローチャート: 判断 871"/>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3" name="テキスト ボックス 872"/>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44831</xdr:rowOff>
    </xdr:from>
    <xdr:to>
      <xdr:col>102</xdr:col>
      <xdr:colOff>114300</xdr:colOff>
      <xdr:row>78</xdr:row>
      <xdr:rowOff>49631</xdr:rowOff>
    </xdr:to>
    <xdr:cxnSp macro="">
      <xdr:nvCxnSpPr>
        <xdr:cNvPr id="874" name="直線コネクタ 873"/>
        <xdr:cNvCxnSpPr/>
      </xdr:nvCxnSpPr>
      <xdr:spPr>
        <a:xfrm flipV="1">
          <a:off x="18656300" y="13417931"/>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5" name="フローチャート: 判断 874"/>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76" name="テキスト ボックス 875"/>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77" name="フローチャート: 判断 876"/>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78" name="テキスト ボックス 877"/>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100521</xdr:rowOff>
    </xdr:from>
    <xdr:to>
      <xdr:col>116</xdr:col>
      <xdr:colOff>114300</xdr:colOff>
      <xdr:row>78</xdr:row>
      <xdr:rowOff>30671</xdr:rowOff>
    </xdr:to>
    <xdr:sp macro="" textlink="">
      <xdr:nvSpPr>
        <xdr:cNvPr id="884" name="楕円 883"/>
        <xdr:cNvSpPr/>
      </xdr:nvSpPr>
      <xdr:spPr>
        <a:xfrm>
          <a:off x="22110700" y="133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15448</xdr:rowOff>
    </xdr:from>
    <xdr:ext cx="534377" cy="259045"/>
    <xdr:sp macro="" textlink="">
      <xdr:nvSpPr>
        <xdr:cNvPr id="885" name="繰出金該当値テキスト"/>
        <xdr:cNvSpPr txBox="1"/>
      </xdr:nvSpPr>
      <xdr:spPr>
        <a:xfrm>
          <a:off x="22212300" y="132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120980</xdr:rowOff>
    </xdr:from>
    <xdr:to>
      <xdr:col>112</xdr:col>
      <xdr:colOff>38100</xdr:colOff>
      <xdr:row>78</xdr:row>
      <xdr:rowOff>51130</xdr:rowOff>
    </xdr:to>
    <xdr:sp macro="" textlink="">
      <xdr:nvSpPr>
        <xdr:cNvPr id="886" name="楕円 885"/>
        <xdr:cNvSpPr/>
      </xdr:nvSpPr>
      <xdr:spPr>
        <a:xfrm>
          <a:off x="21272500" y="133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42257</xdr:rowOff>
    </xdr:from>
    <xdr:ext cx="534377" cy="259045"/>
    <xdr:sp macro="" textlink="">
      <xdr:nvSpPr>
        <xdr:cNvPr id="887" name="テキスト ボックス 886"/>
        <xdr:cNvSpPr txBox="1"/>
      </xdr:nvSpPr>
      <xdr:spPr>
        <a:xfrm>
          <a:off x="21056111" y="134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140258</xdr:rowOff>
    </xdr:from>
    <xdr:to>
      <xdr:col>107</xdr:col>
      <xdr:colOff>101600</xdr:colOff>
      <xdr:row>78</xdr:row>
      <xdr:rowOff>70408</xdr:rowOff>
    </xdr:to>
    <xdr:sp macro="" textlink="">
      <xdr:nvSpPr>
        <xdr:cNvPr id="888" name="楕円 887"/>
        <xdr:cNvSpPr/>
      </xdr:nvSpPr>
      <xdr:spPr>
        <a:xfrm>
          <a:off x="20383500" y="133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61535</xdr:rowOff>
    </xdr:from>
    <xdr:ext cx="534377" cy="259045"/>
    <xdr:sp macro="" textlink="">
      <xdr:nvSpPr>
        <xdr:cNvPr id="889" name="テキスト ボックス 888"/>
        <xdr:cNvSpPr txBox="1"/>
      </xdr:nvSpPr>
      <xdr:spPr>
        <a:xfrm>
          <a:off x="20167111" y="134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165481</xdr:rowOff>
    </xdr:from>
    <xdr:to>
      <xdr:col>102</xdr:col>
      <xdr:colOff>165100</xdr:colOff>
      <xdr:row>78</xdr:row>
      <xdr:rowOff>95631</xdr:rowOff>
    </xdr:to>
    <xdr:sp macro="" textlink="">
      <xdr:nvSpPr>
        <xdr:cNvPr id="890" name="楕円 889"/>
        <xdr:cNvSpPr/>
      </xdr:nvSpPr>
      <xdr:spPr>
        <a:xfrm>
          <a:off x="19494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86758</xdr:rowOff>
    </xdr:from>
    <xdr:ext cx="534377" cy="259045"/>
    <xdr:sp macro="" textlink="">
      <xdr:nvSpPr>
        <xdr:cNvPr id="891" name="テキスト ボックス 890"/>
        <xdr:cNvSpPr txBox="1"/>
      </xdr:nvSpPr>
      <xdr:spPr>
        <a:xfrm>
          <a:off x="19278111" y="1345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170281</xdr:rowOff>
    </xdr:from>
    <xdr:to>
      <xdr:col>98</xdr:col>
      <xdr:colOff>38100</xdr:colOff>
      <xdr:row>78</xdr:row>
      <xdr:rowOff>100431</xdr:rowOff>
    </xdr:to>
    <xdr:sp macro="" textlink="">
      <xdr:nvSpPr>
        <xdr:cNvPr id="892" name="楕円 891"/>
        <xdr:cNvSpPr/>
      </xdr:nvSpPr>
      <xdr:spPr>
        <a:xfrm>
          <a:off x="18605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91558</xdr:rowOff>
    </xdr:from>
    <xdr:ext cx="534377" cy="259045"/>
    <xdr:sp macro="" textlink="">
      <xdr:nvSpPr>
        <xdr:cNvPr id="893" name="テキスト ボックス 892"/>
        <xdr:cNvSpPr txBox="1"/>
      </xdr:nvSpPr>
      <xdr:spPr>
        <a:xfrm>
          <a:off x="18389111" y="134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歳出決算総額は、人口の増加があるものの、物件費や補助費等の増加の影響により、住民一人当たり</a:t>
          </a:r>
          <a:r>
            <a:rPr kumimoji="1" lang="en-US" altLang="ja-JP" sz="1300">
              <a:latin typeface="ＭＳ Ｐゴシック" panose="020B0600070205080204" pitchFamily="50" charset="-128"/>
              <a:ea typeface="ＭＳ Ｐゴシック" panose="020B0600070205080204" pitchFamily="50" charset="-128"/>
            </a:rPr>
            <a:t>490,803</a:t>
          </a:r>
          <a:r>
            <a:rPr kumimoji="1" lang="ja-JP" altLang="en-US" sz="1300">
              <a:latin typeface="ＭＳ Ｐゴシック" panose="020B0600070205080204" pitchFamily="50" charset="-128"/>
              <a:ea typeface="ＭＳ Ｐゴシック" panose="020B0600070205080204" pitchFamily="50" charset="-128"/>
            </a:rPr>
            <a:t>円となっており、昨年度より上回っている。</a:t>
          </a:r>
        </a:p>
        <a:p>
          <a:r>
            <a:rPr kumimoji="1" lang="ja-JP" altLang="en-US" sz="1300">
              <a:latin typeface="ＭＳ Ｐゴシック" panose="020B0600070205080204" pitchFamily="50" charset="-128"/>
              <a:ea typeface="ＭＳ Ｐゴシック" panose="020B0600070205080204" pitchFamily="50" charset="-128"/>
            </a:rPr>
            <a:t>　なお、各指標の住民一人当たりのコストは、人口の増加等の影響により、物件費及び積立金以外の項目は類似団体平均より下回っている状況である。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71,908</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％の増加となっている。その主な要因としては、システム標準化対応や新型コロナウイルスワクチン接種事業等によるものである。</a:t>
          </a:r>
        </a:p>
        <a:p>
          <a:r>
            <a:rPr kumimoji="1" lang="ja-JP" altLang="en-US" sz="1300">
              <a:latin typeface="ＭＳ Ｐゴシック" panose="020B0600070205080204" pitchFamily="50" charset="-128"/>
              <a:ea typeface="ＭＳ Ｐゴシック" panose="020B0600070205080204" pitchFamily="50" charset="-128"/>
            </a:rPr>
            <a:t>　貸付金は住民一人当たり</a:t>
          </a:r>
          <a:r>
            <a:rPr kumimoji="1" lang="en-US" altLang="ja-JP" sz="1300">
              <a:latin typeface="ＭＳ Ｐゴシック" panose="020B0600070205080204" pitchFamily="50" charset="-128"/>
              <a:ea typeface="ＭＳ Ｐゴシック" panose="020B0600070205080204" pitchFamily="50" charset="-128"/>
            </a:rPr>
            <a:t>31,327</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％の増加となっている。その主な要因としては、中小企業資金融資に係る金融機関への預託金の増等によるものである。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122,774</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％の減少となっている。その主な要因としては、子育て世帯への特別給付金給付事業の支給対象・事業内容の変更に伴う減等によるものである。</a:t>
          </a:r>
        </a:p>
        <a:p>
          <a:r>
            <a:rPr kumimoji="1" lang="ja-JP" altLang="en-US" sz="1300">
              <a:latin typeface="ＭＳ Ｐゴシック" panose="020B0600070205080204" pitchFamily="50" charset="-128"/>
              <a:ea typeface="ＭＳ Ｐゴシック" panose="020B0600070205080204" pitchFamily="50" charset="-128"/>
            </a:rPr>
            <a:t>　今後も人口の増加は見込まれるものの、物価高騰の影響や総合振興計画等に基づく普通建設事業費等の増加、対象者数の増による扶助費の増加等により、住民一人当たりの金額は増加することが予想される。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埼玉県さいたま市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1,339,333
1,310,452
217.43
666,656,729
657,348,945
5,960,610
322,781,920
455,984,431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151130</xdr:rowOff>
    </xdr:from>
    <xdr:to>
      <xdr:col>24</xdr:col>
      <xdr:colOff>63500</xdr:colOff>
      <xdr:row>35</xdr:row>
      <xdr:rowOff>159294</xdr:rowOff>
    </xdr:to>
    <xdr:cxnSp macro="">
      <xdr:nvCxnSpPr>
        <xdr:cNvPr id="63" name="直線コネクタ 62"/>
        <xdr:cNvCxnSpPr/>
      </xdr:nvCxnSpPr>
      <xdr:spPr>
        <a:xfrm flipV="1">
          <a:off x="3797300" y="615188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159294</xdr:rowOff>
    </xdr:from>
    <xdr:to>
      <xdr:col>19</xdr:col>
      <xdr:colOff>177800</xdr:colOff>
      <xdr:row>36</xdr:row>
      <xdr:rowOff>10704</xdr:rowOff>
    </xdr:to>
    <xdr:cxnSp macro="">
      <xdr:nvCxnSpPr>
        <xdr:cNvPr id="66" name="直線コネクタ 65"/>
        <xdr:cNvCxnSpPr/>
      </xdr:nvCxnSpPr>
      <xdr:spPr>
        <a:xfrm flipV="1">
          <a:off x="2908300" y="6160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100511</xdr:rowOff>
    </xdr:from>
    <xdr:to>
      <xdr:col>15</xdr:col>
      <xdr:colOff>50800</xdr:colOff>
      <xdr:row>36</xdr:row>
      <xdr:rowOff>10704</xdr:rowOff>
    </xdr:to>
    <xdr:cxnSp macro="">
      <xdr:nvCxnSpPr>
        <xdr:cNvPr id="69" name="直線コネクタ 68"/>
        <xdr:cNvCxnSpPr/>
      </xdr:nvCxnSpPr>
      <xdr:spPr>
        <a:xfrm>
          <a:off x="2019300" y="610126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51526</xdr:rowOff>
    </xdr:from>
    <xdr:to>
      <xdr:col>10</xdr:col>
      <xdr:colOff>114300</xdr:colOff>
      <xdr:row>35</xdr:row>
      <xdr:rowOff>100511</xdr:rowOff>
    </xdr:to>
    <xdr:cxnSp macro="">
      <xdr:nvCxnSpPr>
        <xdr:cNvPr id="72" name="直線コネクタ 71"/>
        <xdr:cNvCxnSpPr/>
      </xdr:nvCxnSpPr>
      <xdr:spPr>
        <a:xfrm>
          <a:off x="1130300" y="605227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100330</xdr:rowOff>
    </xdr:from>
    <xdr:to>
      <xdr:col>24</xdr:col>
      <xdr:colOff>114300</xdr:colOff>
      <xdr:row>36</xdr:row>
      <xdr:rowOff>30480</xdr:rowOff>
    </xdr:to>
    <xdr:sp macro="" textlink="">
      <xdr:nvSpPr>
        <xdr:cNvPr id="82" name="楕円 81"/>
        <xdr:cNvSpPr/>
      </xdr:nvSpPr>
      <xdr:spPr>
        <a:xfrm>
          <a:off x="45847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123207</xdr:rowOff>
    </xdr:from>
    <xdr:ext cx="469744" cy="259045"/>
    <xdr:sp macro="" textlink="">
      <xdr:nvSpPr>
        <xdr:cNvPr id="83" name="議会費該当値テキスト"/>
        <xdr:cNvSpPr txBox="1"/>
      </xdr:nvSpPr>
      <xdr:spPr>
        <a:xfrm>
          <a:off x="4686300" y="59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108494</xdr:rowOff>
    </xdr:from>
    <xdr:to>
      <xdr:col>20</xdr:col>
      <xdr:colOff>38100</xdr:colOff>
      <xdr:row>36</xdr:row>
      <xdr:rowOff>38644</xdr:rowOff>
    </xdr:to>
    <xdr:sp macro="" textlink="">
      <xdr:nvSpPr>
        <xdr:cNvPr id="84" name="楕円 83"/>
        <xdr:cNvSpPr/>
      </xdr:nvSpPr>
      <xdr:spPr>
        <a:xfrm>
          <a:off x="37465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55171</xdr:rowOff>
    </xdr:from>
    <xdr:ext cx="469744" cy="259045"/>
    <xdr:sp macro="" textlink="">
      <xdr:nvSpPr>
        <xdr:cNvPr id="85" name="テキスト ボックス 84"/>
        <xdr:cNvSpPr txBox="1"/>
      </xdr:nvSpPr>
      <xdr:spPr>
        <a:xfrm>
          <a:off x="3562428" y="58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131354</xdr:rowOff>
    </xdr:from>
    <xdr:to>
      <xdr:col>15</xdr:col>
      <xdr:colOff>101600</xdr:colOff>
      <xdr:row>36</xdr:row>
      <xdr:rowOff>61504</xdr:rowOff>
    </xdr:to>
    <xdr:sp macro="" textlink="">
      <xdr:nvSpPr>
        <xdr:cNvPr id="86" name="楕円 85"/>
        <xdr:cNvSpPr/>
      </xdr:nvSpPr>
      <xdr:spPr>
        <a:xfrm>
          <a:off x="2857500" y="61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78031</xdr:rowOff>
    </xdr:from>
    <xdr:ext cx="469744" cy="259045"/>
    <xdr:sp macro="" textlink="">
      <xdr:nvSpPr>
        <xdr:cNvPr id="87" name="テキスト ボックス 86"/>
        <xdr:cNvSpPr txBox="1"/>
      </xdr:nvSpPr>
      <xdr:spPr>
        <a:xfrm>
          <a:off x="2673428" y="59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49711</xdr:rowOff>
    </xdr:from>
    <xdr:to>
      <xdr:col>10</xdr:col>
      <xdr:colOff>165100</xdr:colOff>
      <xdr:row>35</xdr:row>
      <xdr:rowOff>151311</xdr:rowOff>
    </xdr:to>
    <xdr:sp macro="" textlink="">
      <xdr:nvSpPr>
        <xdr:cNvPr id="88" name="楕円 87"/>
        <xdr:cNvSpPr/>
      </xdr:nvSpPr>
      <xdr:spPr>
        <a:xfrm>
          <a:off x="1968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167838</xdr:rowOff>
    </xdr:from>
    <xdr:ext cx="469744" cy="259045"/>
    <xdr:sp macro="" textlink="">
      <xdr:nvSpPr>
        <xdr:cNvPr id="89" name="テキスト ボックス 88"/>
        <xdr:cNvSpPr txBox="1"/>
      </xdr:nvSpPr>
      <xdr:spPr>
        <a:xfrm>
          <a:off x="1784428" y="58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726</xdr:rowOff>
    </xdr:from>
    <xdr:to>
      <xdr:col>6</xdr:col>
      <xdr:colOff>38100</xdr:colOff>
      <xdr:row>35</xdr:row>
      <xdr:rowOff>102326</xdr:rowOff>
    </xdr:to>
    <xdr:sp macro="" textlink="">
      <xdr:nvSpPr>
        <xdr:cNvPr id="90" name="楕円 89"/>
        <xdr:cNvSpPr/>
      </xdr:nvSpPr>
      <xdr:spPr>
        <a:xfrm>
          <a:off x="1079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118853</xdr:rowOff>
    </xdr:from>
    <xdr:ext cx="469744" cy="259045"/>
    <xdr:sp macro="" textlink="">
      <xdr:nvSpPr>
        <xdr:cNvPr id="91" name="テキスト ボックス 90"/>
        <xdr:cNvSpPr txBox="1"/>
      </xdr:nvSpPr>
      <xdr:spPr>
        <a:xfrm>
          <a:off x="895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17602</xdr:rowOff>
    </xdr:from>
    <xdr:to>
      <xdr:col>24</xdr:col>
      <xdr:colOff>63500</xdr:colOff>
      <xdr:row>58</xdr:row>
      <xdr:rowOff>106934</xdr:rowOff>
    </xdr:to>
    <xdr:cxnSp macro="">
      <xdr:nvCxnSpPr>
        <xdr:cNvPr id="121" name="直線コネクタ 120"/>
        <xdr:cNvCxnSpPr/>
      </xdr:nvCxnSpPr>
      <xdr:spPr>
        <a:xfrm>
          <a:off x="3797300" y="9961702"/>
          <a:ext cx="838200" cy="8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79946</xdr:rowOff>
    </xdr:from>
    <xdr:to>
      <xdr:col>19</xdr:col>
      <xdr:colOff>177800</xdr:colOff>
      <xdr:row>58</xdr:row>
      <xdr:rowOff>17602</xdr:rowOff>
    </xdr:to>
    <xdr:cxnSp macro="">
      <xdr:nvCxnSpPr>
        <xdr:cNvPr id="124" name="直線コネクタ 123"/>
        <xdr:cNvCxnSpPr/>
      </xdr:nvCxnSpPr>
      <xdr:spPr>
        <a:xfrm>
          <a:off x="2908300" y="8823896"/>
          <a:ext cx="889000" cy="11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79946</xdr:rowOff>
    </xdr:from>
    <xdr:to>
      <xdr:col>15</xdr:col>
      <xdr:colOff>50800</xdr:colOff>
      <xdr:row>58</xdr:row>
      <xdr:rowOff>125349</xdr:rowOff>
    </xdr:to>
    <xdr:cxnSp macro="">
      <xdr:nvCxnSpPr>
        <xdr:cNvPr id="127" name="直線コネクタ 126"/>
        <xdr:cNvCxnSpPr/>
      </xdr:nvCxnSpPr>
      <xdr:spPr>
        <a:xfrm flipV="1">
          <a:off x="2019300" y="8823896"/>
          <a:ext cx="889000" cy="12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41834</xdr:rowOff>
    </xdr:from>
    <xdr:to>
      <xdr:col>10</xdr:col>
      <xdr:colOff>114300</xdr:colOff>
      <xdr:row>58</xdr:row>
      <xdr:rowOff>125349</xdr:rowOff>
    </xdr:to>
    <xdr:cxnSp macro="">
      <xdr:nvCxnSpPr>
        <xdr:cNvPr id="130" name="直線コネクタ 129"/>
        <xdr:cNvCxnSpPr/>
      </xdr:nvCxnSpPr>
      <xdr:spPr>
        <a:xfrm>
          <a:off x="1130300" y="9985934"/>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56134</xdr:rowOff>
    </xdr:from>
    <xdr:to>
      <xdr:col>24</xdr:col>
      <xdr:colOff>114300</xdr:colOff>
      <xdr:row>58</xdr:row>
      <xdr:rowOff>157734</xdr:rowOff>
    </xdr:to>
    <xdr:sp macro="" textlink="">
      <xdr:nvSpPr>
        <xdr:cNvPr id="140" name="楕円 139"/>
        <xdr:cNvSpPr/>
      </xdr:nvSpPr>
      <xdr:spPr>
        <a:xfrm>
          <a:off x="4584700" y="100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34561</xdr:rowOff>
    </xdr:from>
    <xdr:ext cx="534377" cy="259045"/>
    <xdr:sp macro="" textlink="">
      <xdr:nvSpPr>
        <xdr:cNvPr id="141" name="総務費該当値テキスト"/>
        <xdr:cNvSpPr txBox="1"/>
      </xdr:nvSpPr>
      <xdr:spPr>
        <a:xfrm>
          <a:off x="4686300" y="997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138252</xdr:rowOff>
    </xdr:from>
    <xdr:to>
      <xdr:col>20</xdr:col>
      <xdr:colOff>38100</xdr:colOff>
      <xdr:row>58</xdr:row>
      <xdr:rowOff>68402</xdr:rowOff>
    </xdr:to>
    <xdr:sp macro="" textlink="">
      <xdr:nvSpPr>
        <xdr:cNvPr id="142" name="楕円 141"/>
        <xdr:cNvSpPr/>
      </xdr:nvSpPr>
      <xdr:spPr>
        <a:xfrm>
          <a:off x="3746500" y="99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84929</xdr:rowOff>
    </xdr:from>
    <xdr:ext cx="534377" cy="259045"/>
    <xdr:sp macro="" textlink="">
      <xdr:nvSpPr>
        <xdr:cNvPr id="143" name="テキスト ボックス 142"/>
        <xdr:cNvSpPr txBox="1"/>
      </xdr:nvSpPr>
      <xdr:spPr>
        <a:xfrm>
          <a:off x="3530111" y="968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29146</xdr:rowOff>
    </xdr:from>
    <xdr:to>
      <xdr:col>15</xdr:col>
      <xdr:colOff>101600</xdr:colOff>
      <xdr:row>51</xdr:row>
      <xdr:rowOff>130746</xdr:rowOff>
    </xdr:to>
    <xdr:sp macro="" textlink="">
      <xdr:nvSpPr>
        <xdr:cNvPr id="144" name="楕円 143"/>
        <xdr:cNvSpPr/>
      </xdr:nvSpPr>
      <xdr:spPr>
        <a:xfrm>
          <a:off x="2857500" y="87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147273</xdr:rowOff>
    </xdr:from>
    <xdr:ext cx="599010" cy="259045"/>
    <xdr:sp macro="" textlink="">
      <xdr:nvSpPr>
        <xdr:cNvPr id="145" name="テキスト ボックス 144"/>
        <xdr:cNvSpPr txBox="1"/>
      </xdr:nvSpPr>
      <xdr:spPr>
        <a:xfrm>
          <a:off x="2608795" y="854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74549</xdr:rowOff>
    </xdr:from>
    <xdr:to>
      <xdr:col>10</xdr:col>
      <xdr:colOff>165100</xdr:colOff>
      <xdr:row>59</xdr:row>
      <xdr:rowOff>4699</xdr:rowOff>
    </xdr:to>
    <xdr:sp macro="" textlink="">
      <xdr:nvSpPr>
        <xdr:cNvPr id="146" name="楕円 145"/>
        <xdr:cNvSpPr/>
      </xdr:nvSpPr>
      <xdr:spPr>
        <a:xfrm>
          <a:off x="1968500" y="100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21226</xdr:rowOff>
    </xdr:from>
    <xdr:ext cx="534377" cy="259045"/>
    <xdr:sp macro="" textlink="">
      <xdr:nvSpPr>
        <xdr:cNvPr id="147" name="テキスト ボックス 146"/>
        <xdr:cNvSpPr txBox="1"/>
      </xdr:nvSpPr>
      <xdr:spPr>
        <a:xfrm>
          <a:off x="1752111" y="97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162484</xdr:rowOff>
    </xdr:from>
    <xdr:to>
      <xdr:col>6</xdr:col>
      <xdr:colOff>38100</xdr:colOff>
      <xdr:row>58</xdr:row>
      <xdr:rowOff>92634</xdr:rowOff>
    </xdr:to>
    <xdr:sp macro="" textlink="">
      <xdr:nvSpPr>
        <xdr:cNvPr id="148" name="楕円 147"/>
        <xdr:cNvSpPr/>
      </xdr:nvSpPr>
      <xdr:spPr>
        <a:xfrm>
          <a:off x="1079500" y="99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109161</xdr:rowOff>
    </xdr:from>
    <xdr:ext cx="534377" cy="259045"/>
    <xdr:sp macro="" textlink="">
      <xdr:nvSpPr>
        <xdr:cNvPr id="149" name="テキスト ボックス 148"/>
        <xdr:cNvSpPr txBox="1"/>
      </xdr:nvSpPr>
      <xdr:spPr>
        <a:xfrm>
          <a:off x="863111" y="97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53682</xdr:rowOff>
    </xdr:from>
    <xdr:to>
      <xdr:col>24</xdr:col>
      <xdr:colOff>63500</xdr:colOff>
      <xdr:row>77</xdr:row>
      <xdr:rowOff>86646</xdr:rowOff>
    </xdr:to>
    <xdr:cxnSp macro="">
      <xdr:nvCxnSpPr>
        <xdr:cNvPr id="177" name="直線コネクタ 176"/>
        <xdr:cNvCxnSpPr/>
      </xdr:nvCxnSpPr>
      <xdr:spPr>
        <a:xfrm flipV="1">
          <a:off x="3797300" y="13255332"/>
          <a:ext cx="8382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86646</xdr:rowOff>
    </xdr:from>
    <xdr:to>
      <xdr:col>19</xdr:col>
      <xdr:colOff>177800</xdr:colOff>
      <xdr:row>78</xdr:row>
      <xdr:rowOff>107248</xdr:rowOff>
    </xdr:to>
    <xdr:cxnSp macro="">
      <xdr:nvCxnSpPr>
        <xdr:cNvPr id="180" name="直線コネクタ 179"/>
        <xdr:cNvCxnSpPr/>
      </xdr:nvCxnSpPr>
      <xdr:spPr>
        <a:xfrm flipV="1">
          <a:off x="2908300" y="13288296"/>
          <a:ext cx="889000" cy="19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107248</xdr:rowOff>
    </xdr:from>
    <xdr:to>
      <xdr:col>15</xdr:col>
      <xdr:colOff>50800</xdr:colOff>
      <xdr:row>78</xdr:row>
      <xdr:rowOff>165395</xdr:rowOff>
    </xdr:to>
    <xdr:cxnSp macro="">
      <xdr:nvCxnSpPr>
        <xdr:cNvPr id="183" name="直線コネクタ 182"/>
        <xdr:cNvCxnSpPr/>
      </xdr:nvCxnSpPr>
      <xdr:spPr>
        <a:xfrm flipV="1">
          <a:off x="2019300" y="13480348"/>
          <a:ext cx="889000" cy="5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165395</xdr:rowOff>
    </xdr:from>
    <xdr:to>
      <xdr:col>10</xdr:col>
      <xdr:colOff>114300</xdr:colOff>
      <xdr:row>79</xdr:row>
      <xdr:rowOff>25290</xdr:rowOff>
    </xdr:to>
    <xdr:cxnSp macro="">
      <xdr:nvCxnSpPr>
        <xdr:cNvPr id="186" name="直線コネクタ 185"/>
        <xdr:cNvCxnSpPr/>
      </xdr:nvCxnSpPr>
      <xdr:spPr>
        <a:xfrm flipV="1">
          <a:off x="1130300" y="13538495"/>
          <a:ext cx="889000" cy="3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2882</xdr:rowOff>
    </xdr:from>
    <xdr:to>
      <xdr:col>24</xdr:col>
      <xdr:colOff>114300</xdr:colOff>
      <xdr:row>77</xdr:row>
      <xdr:rowOff>104482</xdr:rowOff>
    </xdr:to>
    <xdr:sp macro="" textlink="">
      <xdr:nvSpPr>
        <xdr:cNvPr id="196" name="楕円 195"/>
        <xdr:cNvSpPr/>
      </xdr:nvSpPr>
      <xdr:spPr>
        <a:xfrm>
          <a:off x="4584700" y="132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152759</xdr:rowOff>
    </xdr:from>
    <xdr:ext cx="599010" cy="259045"/>
    <xdr:sp macro="" textlink="">
      <xdr:nvSpPr>
        <xdr:cNvPr id="197" name="民生費該当値テキスト"/>
        <xdr:cNvSpPr txBox="1"/>
      </xdr:nvSpPr>
      <xdr:spPr>
        <a:xfrm>
          <a:off x="4686300" y="1318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35846</xdr:rowOff>
    </xdr:from>
    <xdr:to>
      <xdr:col>20</xdr:col>
      <xdr:colOff>38100</xdr:colOff>
      <xdr:row>77</xdr:row>
      <xdr:rowOff>137446</xdr:rowOff>
    </xdr:to>
    <xdr:sp macro="" textlink="">
      <xdr:nvSpPr>
        <xdr:cNvPr id="198" name="楕円 197"/>
        <xdr:cNvSpPr/>
      </xdr:nvSpPr>
      <xdr:spPr>
        <a:xfrm>
          <a:off x="3746500" y="132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128573</xdr:rowOff>
    </xdr:from>
    <xdr:ext cx="599010" cy="259045"/>
    <xdr:sp macro="" textlink="">
      <xdr:nvSpPr>
        <xdr:cNvPr id="199" name="テキスト ボックス 198"/>
        <xdr:cNvSpPr txBox="1"/>
      </xdr:nvSpPr>
      <xdr:spPr>
        <a:xfrm>
          <a:off x="3497795" y="1333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56448</xdr:rowOff>
    </xdr:from>
    <xdr:to>
      <xdr:col>15</xdr:col>
      <xdr:colOff>101600</xdr:colOff>
      <xdr:row>78</xdr:row>
      <xdr:rowOff>158048</xdr:rowOff>
    </xdr:to>
    <xdr:sp macro="" textlink="">
      <xdr:nvSpPr>
        <xdr:cNvPr id="200" name="楕円 199"/>
        <xdr:cNvSpPr/>
      </xdr:nvSpPr>
      <xdr:spPr>
        <a:xfrm>
          <a:off x="2857500" y="1342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149175</xdr:rowOff>
    </xdr:from>
    <xdr:ext cx="599010" cy="259045"/>
    <xdr:sp macro="" textlink="">
      <xdr:nvSpPr>
        <xdr:cNvPr id="201" name="テキスト ボックス 200"/>
        <xdr:cNvSpPr txBox="1"/>
      </xdr:nvSpPr>
      <xdr:spPr>
        <a:xfrm>
          <a:off x="2608795" y="1352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114595</xdr:rowOff>
    </xdr:from>
    <xdr:to>
      <xdr:col>10</xdr:col>
      <xdr:colOff>165100</xdr:colOff>
      <xdr:row>79</xdr:row>
      <xdr:rowOff>44745</xdr:rowOff>
    </xdr:to>
    <xdr:sp macro="" textlink="">
      <xdr:nvSpPr>
        <xdr:cNvPr id="202" name="楕円 201"/>
        <xdr:cNvSpPr/>
      </xdr:nvSpPr>
      <xdr:spPr>
        <a:xfrm>
          <a:off x="1968500" y="134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35872</xdr:rowOff>
    </xdr:from>
    <xdr:ext cx="599010" cy="259045"/>
    <xdr:sp macro="" textlink="">
      <xdr:nvSpPr>
        <xdr:cNvPr id="203" name="テキスト ボックス 202"/>
        <xdr:cNvSpPr txBox="1"/>
      </xdr:nvSpPr>
      <xdr:spPr>
        <a:xfrm>
          <a:off x="1719795" y="1358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145940</xdr:rowOff>
    </xdr:from>
    <xdr:to>
      <xdr:col>6</xdr:col>
      <xdr:colOff>38100</xdr:colOff>
      <xdr:row>79</xdr:row>
      <xdr:rowOff>76090</xdr:rowOff>
    </xdr:to>
    <xdr:sp macro="" textlink="">
      <xdr:nvSpPr>
        <xdr:cNvPr id="204" name="楕円 203"/>
        <xdr:cNvSpPr/>
      </xdr:nvSpPr>
      <xdr:spPr>
        <a:xfrm>
          <a:off x="1079500" y="135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67217</xdr:rowOff>
    </xdr:from>
    <xdr:ext cx="599010" cy="259045"/>
    <xdr:sp macro="" textlink="">
      <xdr:nvSpPr>
        <xdr:cNvPr id="205" name="テキスト ボックス 204"/>
        <xdr:cNvSpPr txBox="1"/>
      </xdr:nvSpPr>
      <xdr:spPr>
        <a:xfrm>
          <a:off x="830795" y="1361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51575</xdr:rowOff>
    </xdr:from>
    <xdr:to>
      <xdr:col>24</xdr:col>
      <xdr:colOff>63500</xdr:colOff>
      <xdr:row>95</xdr:row>
      <xdr:rowOff>10861</xdr:rowOff>
    </xdr:to>
    <xdr:cxnSp macro="">
      <xdr:nvCxnSpPr>
        <xdr:cNvPr id="233" name="直線コネクタ 232"/>
        <xdr:cNvCxnSpPr/>
      </xdr:nvCxnSpPr>
      <xdr:spPr>
        <a:xfrm flipV="1">
          <a:off x="3797300" y="16167875"/>
          <a:ext cx="838200" cy="1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168287</xdr:rowOff>
    </xdr:from>
    <xdr:ext cx="534377" cy="259045"/>
    <xdr:sp macro="" textlink="">
      <xdr:nvSpPr>
        <xdr:cNvPr id="234" name="衛生費平均値テキスト"/>
        <xdr:cNvSpPr txBox="1"/>
      </xdr:nvSpPr>
      <xdr:spPr>
        <a:xfrm>
          <a:off x="4686300" y="159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10861</xdr:rowOff>
    </xdr:from>
    <xdr:to>
      <xdr:col>19</xdr:col>
      <xdr:colOff>177800</xdr:colOff>
      <xdr:row>97</xdr:row>
      <xdr:rowOff>61221</xdr:rowOff>
    </xdr:to>
    <xdr:cxnSp macro="">
      <xdr:nvCxnSpPr>
        <xdr:cNvPr id="236" name="直線コネクタ 235"/>
        <xdr:cNvCxnSpPr/>
      </xdr:nvCxnSpPr>
      <xdr:spPr>
        <a:xfrm flipV="1">
          <a:off x="2908300" y="16298611"/>
          <a:ext cx="889000" cy="39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125759</xdr:rowOff>
    </xdr:from>
    <xdr:ext cx="534377" cy="259045"/>
    <xdr:sp macro="" textlink="">
      <xdr:nvSpPr>
        <xdr:cNvPr id="238" name="テキスト ボックス 237"/>
        <xdr:cNvSpPr txBox="1"/>
      </xdr:nvSpPr>
      <xdr:spPr>
        <a:xfrm>
          <a:off x="3530111"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55781</xdr:rowOff>
    </xdr:from>
    <xdr:to>
      <xdr:col>15</xdr:col>
      <xdr:colOff>50800</xdr:colOff>
      <xdr:row>97</xdr:row>
      <xdr:rowOff>61221</xdr:rowOff>
    </xdr:to>
    <xdr:cxnSp macro="">
      <xdr:nvCxnSpPr>
        <xdr:cNvPr id="239" name="直線コネクタ 238"/>
        <xdr:cNvCxnSpPr/>
      </xdr:nvCxnSpPr>
      <xdr:spPr>
        <a:xfrm>
          <a:off x="2019300" y="16686431"/>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141191</xdr:rowOff>
    </xdr:from>
    <xdr:ext cx="534377" cy="259045"/>
    <xdr:sp macro="" textlink="">
      <xdr:nvSpPr>
        <xdr:cNvPr id="241" name="テキスト ボックス 240"/>
        <xdr:cNvSpPr txBox="1"/>
      </xdr:nvSpPr>
      <xdr:spPr>
        <a:xfrm>
          <a:off x="2641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55781</xdr:rowOff>
    </xdr:from>
    <xdr:to>
      <xdr:col>10</xdr:col>
      <xdr:colOff>114300</xdr:colOff>
      <xdr:row>97</xdr:row>
      <xdr:rowOff>112497</xdr:rowOff>
    </xdr:to>
    <xdr:cxnSp macro="">
      <xdr:nvCxnSpPr>
        <xdr:cNvPr id="242" name="直線コネクタ 241"/>
        <xdr:cNvCxnSpPr/>
      </xdr:nvCxnSpPr>
      <xdr:spPr>
        <a:xfrm flipV="1">
          <a:off x="1130300" y="16686431"/>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775</xdr:rowOff>
    </xdr:from>
    <xdr:to>
      <xdr:col>24</xdr:col>
      <xdr:colOff>114300</xdr:colOff>
      <xdr:row>94</xdr:row>
      <xdr:rowOff>102375</xdr:rowOff>
    </xdr:to>
    <xdr:sp macro="" textlink="">
      <xdr:nvSpPr>
        <xdr:cNvPr id="252" name="楕円 251"/>
        <xdr:cNvSpPr/>
      </xdr:nvSpPr>
      <xdr:spPr>
        <a:xfrm>
          <a:off x="4584700" y="161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150652</xdr:rowOff>
    </xdr:from>
    <xdr:ext cx="534377" cy="259045"/>
    <xdr:sp macro="" textlink="">
      <xdr:nvSpPr>
        <xdr:cNvPr id="253" name="衛生費該当値テキスト"/>
        <xdr:cNvSpPr txBox="1"/>
      </xdr:nvSpPr>
      <xdr:spPr>
        <a:xfrm>
          <a:off x="4686300" y="1609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131511</xdr:rowOff>
    </xdr:from>
    <xdr:to>
      <xdr:col>20</xdr:col>
      <xdr:colOff>38100</xdr:colOff>
      <xdr:row>95</xdr:row>
      <xdr:rowOff>61661</xdr:rowOff>
    </xdr:to>
    <xdr:sp macro="" textlink="">
      <xdr:nvSpPr>
        <xdr:cNvPr id="254" name="楕円 253"/>
        <xdr:cNvSpPr/>
      </xdr:nvSpPr>
      <xdr:spPr>
        <a:xfrm>
          <a:off x="3746500" y="162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52788</xdr:rowOff>
    </xdr:from>
    <xdr:ext cx="534377" cy="259045"/>
    <xdr:sp macro="" textlink="">
      <xdr:nvSpPr>
        <xdr:cNvPr id="255" name="テキスト ボックス 254"/>
        <xdr:cNvSpPr txBox="1"/>
      </xdr:nvSpPr>
      <xdr:spPr>
        <a:xfrm>
          <a:off x="3530111" y="163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10421</xdr:rowOff>
    </xdr:from>
    <xdr:to>
      <xdr:col>15</xdr:col>
      <xdr:colOff>101600</xdr:colOff>
      <xdr:row>97</xdr:row>
      <xdr:rowOff>112021</xdr:rowOff>
    </xdr:to>
    <xdr:sp macro="" textlink="">
      <xdr:nvSpPr>
        <xdr:cNvPr id="256" name="楕円 255"/>
        <xdr:cNvSpPr/>
      </xdr:nvSpPr>
      <xdr:spPr>
        <a:xfrm>
          <a:off x="2857500" y="166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103148</xdr:rowOff>
    </xdr:from>
    <xdr:ext cx="534377" cy="259045"/>
    <xdr:sp macro="" textlink="">
      <xdr:nvSpPr>
        <xdr:cNvPr id="257" name="テキスト ボックス 256"/>
        <xdr:cNvSpPr txBox="1"/>
      </xdr:nvSpPr>
      <xdr:spPr>
        <a:xfrm>
          <a:off x="2641111" y="167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4981</xdr:rowOff>
    </xdr:from>
    <xdr:to>
      <xdr:col>10</xdr:col>
      <xdr:colOff>165100</xdr:colOff>
      <xdr:row>97</xdr:row>
      <xdr:rowOff>106581</xdr:rowOff>
    </xdr:to>
    <xdr:sp macro="" textlink="">
      <xdr:nvSpPr>
        <xdr:cNvPr id="258" name="楕円 257"/>
        <xdr:cNvSpPr/>
      </xdr:nvSpPr>
      <xdr:spPr>
        <a:xfrm>
          <a:off x="1968500" y="166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97708</xdr:rowOff>
    </xdr:from>
    <xdr:ext cx="534377" cy="259045"/>
    <xdr:sp macro="" textlink="">
      <xdr:nvSpPr>
        <xdr:cNvPr id="259" name="テキスト ボックス 258"/>
        <xdr:cNvSpPr txBox="1"/>
      </xdr:nvSpPr>
      <xdr:spPr>
        <a:xfrm>
          <a:off x="1752111" y="167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61697</xdr:rowOff>
    </xdr:from>
    <xdr:to>
      <xdr:col>6</xdr:col>
      <xdr:colOff>38100</xdr:colOff>
      <xdr:row>97</xdr:row>
      <xdr:rowOff>163297</xdr:rowOff>
    </xdr:to>
    <xdr:sp macro="" textlink="">
      <xdr:nvSpPr>
        <xdr:cNvPr id="260" name="楕円 259"/>
        <xdr:cNvSpPr/>
      </xdr:nvSpPr>
      <xdr:spPr>
        <a:xfrm>
          <a:off x="1079500" y="166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154424</xdr:rowOff>
    </xdr:from>
    <xdr:ext cx="534377" cy="259045"/>
    <xdr:sp macro="" textlink="">
      <xdr:nvSpPr>
        <xdr:cNvPr id="261" name="テキスト ボックス 260"/>
        <xdr:cNvSpPr txBox="1"/>
      </xdr:nvSpPr>
      <xdr:spPr>
        <a:xfrm>
          <a:off x="863111" y="167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39370</xdr:rowOff>
    </xdr:from>
    <xdr:to>
      <xdr:col>55</xdr:col>
      <xdr:colOff>0</xdr:colOff>
      <xdr:row>38</xdr:row>
      <xdr:rowOff>50800</xdr:rowOff>
    </xdr:to>
    <xdr:cxnSp macro="">
      <xdr:nvCxnSpPr>
        <xdr:cNvPr id="290" name="直線コネクタ 289"/>
        <xdr:cNvCxnSpPr/>
      </xdr:nvCxnSpPr>
      <xdr:spPr>
        <a:xfrm flipV="1">
          <a:off x="9639300" y="6554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76217</xdr:rowOff>
    </xdr:from>
    <xdr:ext cx="378565" cy="259045"/>
    <xdr:sp macro="" textlink="">
      <xdr:nvSpPr>
        <xdr:cNvPr id="291" name="労働費平均値テキスト"/>
        <xdr:cNvSpPr txBox="1"/>
      </xdr:nvSpPr>
      <xdr:spPr>
        <a:xfrm>
          <a:off x="10528300" y="6076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139700</xdr:rowOff>
    </xdr:from>
    <xdr:to>
      <xdr:col>50</xdr:col>
      <xdr:colOff>114300</xdr:colOff>
      <xdr:row>38</xdr:row>
      <xdr:rowOff>50800</xdr:rowOff>
    </xdr:to>
    <xdr:cxnSp macro="">
      <xdr:nvCxnSpPr>
        <xdr:cNvPr id="293" name="直線コネクタ 292"/>
        <xdr:cNvCxnSpPr/>
      </xdr:nvCxnSpPr>
      <xdr:spPr>
        <a:xfrm>
          <a:off x="8750300" y="648335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120667</xdr:rowOff>
    </xdr:from>
    <xdr:ext cx="378565" cy="259045"/>
    <xdr:sp macro="" textlink="">
      <xdr:nvSpPr>
        <xdr:cNvPr id="295" name="テキスト ボックス 294"/>
        <xdr:cNvSpPr txBox="1"/>
      </xdr:nvSpPr>
      <xdr:spPr>
        <a:xfrm>
          <a:off x="9450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139700</xdr:rowOff>
    </xdr:from>
    <xdr:to>
      <xdr:col>45</xdr:col>
      <xdr:colOff>177800</xdr:colOff>
      <xdr:row>38</xdr:row>
      <xdr:rowOff>8890</xdr:rowOff>
    </xdr:to>
    <xdr:cxnSp macro="">
      <xdr:nvCxnSpPr>
        <xdr:cNvPr id="296" name="直線コネクタ 295"/>
        <xdr:cNvCxnSpPr/>
      </xdr:nvCxnSpPr>
      <xdr:spPr>
        <a:xfrm flipV="1">
          <a:off x="7861300" y="648335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99077</xdr:rowOff>
    </xdr:from>
    <xdr:ext cx="378565" cy="259045"/>
    <xdr:sp macro="" textlink="">
      <xdr:nvSpPr>
        <xdr:cNvPr id="298" name="テキスト ボックス 297"/>
        <xdr:cNvSpPr txBox="1"/>
      </xdr:nvSpPr>
      <xdr:spPr>
        <a:xfrm>
          <a:off x="8561017" y="592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143510</xdr:rowOff>
    </xdr:from>
    <xdr:to>
      <xdr:col>41</xdr:col>
      <xdr:colOff>50800</xdr:colOff>
      <xdr:row>38</xdr:row>
      <xdr:rowOff>8890</xdr:rowOff>
    </xdr:to>
    <xdr:cxnSp macro="">
      <xdr:nvCxnSpPr>
        <xdr:cNvPr id="299" name="直線コネクタ 298"/>
        <xdr:cNvCxnSpPr/>
      </xdr:nvCxnSpPr>
      <xdr:spPr>
        <a:xfrm>
          <a:off x="6972300" y="648716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7637</xdr:rowOff>
    </xdr:from>
    <xdr:ext cx="378565" cy="259045"/>
    <xdr:sp macro="" textlink="">
      <xdr:nvSpPr>
        <xdr:cNvPr id="301" name="テキスト ボックス 300"/>
        <xdr:cNvSpPr txBox="1"/>
      </xdr:nvSpPr>
      <xdr:spPr>
        <a:xfrm>
          <a:off x="7672017" y="600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170197</xdr:rowOff>
    </xdr:from>
    <xdr:ext cx="378565" cy="259045"/>
    <xdr:sp macro="" textlink="">
      <xdr:nvSpPr>
        <xdr:cNvPr id="303" name="テキスト ボックス 302"/>
        <xdr:cNvSpPr txBox="1"/>
      </xdr:nvSpPr>
      <xdr:spPr>
        <a:xfrm>
          <a:off x="6783017" y="599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160020</xdr:rowOff>
    </xdr:from>
    <xdr:to>
      <xdr:col>55</xdr:col>
      <xdr:colOff>50800</xdr:colOff>
      <xdr:row>38</xdr:row>
      <xdr:rowOff>90170</xdr:rowOff>
    </xdr:to>
    <xdr:sp macro="" textlink="">
      <xdr:nvSpPr>
        <xdr:cNvPr id="309" name="楕円 308"/>
        <xdr:cNvSpPr/>
      </xdr:nvSpPr>
      <xdr:spPr>
        <a:xfrm>
          <a:off x="104267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138447</xdr:rowOff>
    </xdr:from>
    <xdr:ext cx="378565" cy="259045"/>
    <xdr:sp macro="" textlink="">
      <xdr:nvSpPr>
        <xdr:cNvPr id="310" name="労働費該当値テキスト"/>
        <xdr:cNvSpPr txBox="1"/>
      </xdr:nvSpPr>
      <xdr:spPr>
        <a:xfrm>
          <a:off x="10528300" y="64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311" name="楕円 310"/>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92727</xdr:rowOff>
    </xdr:from>
    <xdr:ext cx="378565" cy="259045"/>
    <xdr:sp macro="" textlink="">
      <xdr:nvSpPr>
        <xdr:cNvPr id="312" name="テキスト ボックス 311"/>
        <xdr:cNvSpPr txBox="1"/>
      </xdr:nvSpPr>
      <xdr:spPr>
        <a:xfrm>
          <a:off x="9450017" y="6607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88900</xdr:rowOff>
    </xdr:from>
    <xdr:to>
      <xdr:col>46</xdr:col>
      <xdr:colOff>38100</xdr:colOff>
      <xdr:row>38</xdr:row>
      <xdr:rowOff>19050</xdr:rowOff>
    </xdr:to>
    <xdr:sp macro="" textlink="">
      <xdr:nvSpPr>
        <xdr:cNvPr id="313" name="楕円 312"/>
        <xdr:cNvSpPr/>
      </xdr:nvSpPr>
      <xdr:spPr>
        <a:xfrm>
          <a:off x="8699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10177</xdr:rowOff>
    </xdr:from>
    <xdr:ext cx="378565" cy="259045"/>
    <xdr:sp macro="" textlink="">
      <xdr:nvSpPr>
        <xdr:cNvPr id="314" name="テキスト ボックス 313"/>
        <xdr:cNvSpPr txBox="1"/>
      </xdr:nvSpPr>
      <xdr:spPr>
        <a:xfrm>
          <a:off x="8561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129540</xdr:rowOff>
    </xdr:from>
    <xdr:to>
      <xdr:col>41</xdr:col>
      <xdr:colOff>101600</xdr:colOff>
      <xdr:row>38</xdr:row>
      <xdr:rowOff>59690</xdr:rowOff>
    </xdr:to>
    <xdr:sp macro="" textlink="">
      <xdr:nvSpPr>
        <xdr:cNvPr id="315" name="楕円 314"/>
        <xdr:cNvSpPr/>
      </xdr:nvSpPr>
      <xdr:spPr>
        <a:xfrm>
          <a:off x="7810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50817</xdr:rowOff>
    </xdr:from>
    <xdr:ext cx="378565" cy="259045"/>
    <xdr:sp macro="" textlink="">
      <xdr:nvSpPr>
        <xdr:cNvPr id="316" name="テキスト ボックス 315"/>
        <xdr:cNvSpPr txBox="1"/>
      </xdr:nvSpPr>
      <xdr:spPr>
        <a:xfrm>
          <a:off x="7672017" y="656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92710</xdr:rowOff>
    </xdr:from>
    <xdr:to>
      <xdr:col>36</xdr:col>
      <xdr:colOff>165100</xdr:colOff>
      <xdr:row>38</xdr:row>
      <xdr:rowOff>22860</xdr:rowOff>
    </xdr:to>
    <xdr:sp macro="" textlink="">
      <xdr:nvSpPr>
        <xdr:cNvPr id="317" name="楕円 316"/>
        <xdr:cNvSpPr/>
      </xdr:nvSpPr>
      <xdr:spPr>
        <a:xfrm>
          <a:off x="6921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13987</xdr:rowOff>
    </xdr:from>
    <xdr:ext cx="378565" cy="259045"/>
    <xdr:sp macro="" textlink="">
      <xdr:nvSpPr>
        <xdr:cNvPr id="318" name="テキスト ボックス 317"/>
        <xdr:cNvSpPr txBox="1"/>
      </xdr:nvSpPr>
      <xdr:spPr>
        <a:xfrm>
          <a:off x="6783017" y="65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55626</xdr:rowOff>
    </xdr:from>
    <xdr:to>
      <xdr:col>55</xdr:col>
      <xdr:colOff>0</xdr:colOff>
      <xdr:row>58</xdr:row>
      <xdr:rowOff>73533</xdr:rowOff>
    </xdr:to>
    <xdr:cxnSp macro="">
      <xdr:nvCxnSpPr>
        <xdr:cNvPr id="347" name="直線コネクタ 346"/>
        <xdr:cNvCxnSpPr/>
      </xdr:nvCxnSpPr>
      <xdr:spPr>
        <a:xfrm>
          <a:off x="9639300" y="9999726"/>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74058</xdr:rowOff>
    </xdr:from>
    <xdr:ext cx="469744" cy="259045"/>
    <xdr:sp macro="" textlink="">
      <xdr:nvSpPr>
        <xdr:cNvPr id="348" name="農林水産業費平均値テキスト"/>
        <xdr:cNvSpPr txBox="1"/>
      </xdr:nvSpPr>
      <xdr:spPr>
        <a:xfrm>
          <a:off x="10528300" y="9675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55626</xdr:rowOff>
    </xdr:from>
    <xdr:to>
      <xdr:col>50</xdr:col>
      <xdr:colOff>114300</xdr:colOff>
      <xdr:row>58</xdr:row>
      <xdr:rowOff>93599</xdr:rowOff>
    </xdr:to>
    <xdr:cxnSp macro="">
      <xdr:nvCxnSpPr>
        <xdr:cNvPr id="350" name="直線コネクタ 349"/>
        <xdr:cNvCxnSpPr/>
      </xdr:nvCxnSpPr>
      <xdr:spPr>
        <a:xfrm flipV="1">
          <a:off x="8750300" y="9999726"/>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2" name="テキスト ボックス 351"/>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92837</xdr:rowOff>
    </xdr:from>
    <xdr:to>
      <xdr:col>45</xdr:col>
      <xdr:colOff>177800</xdr:colOff>
      <xdr:row>58</xdr:row>
      <xdr:rowOff>93599</xdr:rowOff>
    </xdr:to>
    <xdr:cxnSp macro="">
      <xdr:nvCxnSpPr>
        <xdr:cNvPr id="353" name="直線コネクタ 352"/>
        <xdr:cNvCxnSpPr/>
      </xdr:nvCxnSpPr>
      <xdr:spPr>
        <a:xfrm>
          <a:off x="7861300" y="100369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92837</xdr:rowOff>
    </xdr:from>
    <xdr:to>
      <xdr:col>41</xdr:col>
      <xdr:colOff>50800</xdr:colOff>
      <xdr:row>58</xdr:row>
      <xdr:rowOff>98933</xdr:rowOff>
    </xdr:to>
    <xdr:cxnSp macro="">
      <xdr:nvCxnSpPr>
        <xdr:cNvPr id="356" name="直線コネクタ 355"/>
        <xdr:cNvCxnSpPr/>
      </xdr:nvCxnSpPr>
      <xdr:spPr>
        <a:xfrm flipV="1">
          <a:off x="6972300" y="1003693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58" name="テキスト ボックス 357"/>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0" name="テキスト ボックス 359"/>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22733</xdr:rowOff>
    </xdr:from>
    <xdr:to>
      <xdr:col>55</xdr:col>
      <xdr:colOff>50800</xdr:colOff>
      <xdr:row>58</xdr:row>
      <xdr:rowOff>124333</xdr:rowOff>
    </xdr:to>
    <xdr:sp macro="" textlink="">
      <xdr:nvSpPr>
        <xdr:cNvPr id="366" name="楕円 365"/>
        <xdr:cNvSpPr/>
      </xdr:nvSpPr>
      <xdr:spPr>
        <a:xfrm>
          <a:off x="10426700" y="99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1160</xdr:rowOff>
    </xdr:from>
    <xdr:ext cx="469744" cy="259045"/>
    <xdr:sp macro="" textlink="">
      <xdr:nvSpPr>
        <xdr:cNvPr id="367" name="農林水産業費該当値テキスト"/>
        <xdr:cNvSpPr txBox="1"/>
      </xdr:nvSpPr>
      <xdr:spPr>
        <a:xfrm>
          <a:off x="10528300" y="994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4826</xdr:rowOff>
    </xdr:from>
    <xdr:to>
      <xdr:col>50</xdr:col>
      <xdr:colOff>165100</xdr:colOff>
      <xdr:row>58</xdr:row>
      <xdr:rowOff>106426</xdr:rowOff>
    </xdr:to>
    <xdr:sp macro="" textlink="">
      <xdr:nvSpPr>
        <xdr:cNvPr id="368" name="楕円 367"/>
        <xdr:cNvSpPr/>
      </xdr:nvSpPr>
      <xdr:spPr>
        <a:xfrm>
          <a:off x="9588500" y="99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97553</xdr:rowOff>
    </xdr:from>
    <xdr:ext cx="469744" cy="259045"/>
    <xdr:sp macro="" textlink="">
      <xdr:nvSpPr>
        <xdr:cNvPr id="369" name="テキスト ボックス 368"/>
        <xdr:cNvSpPr txBox="1"/>
      </xdr:nvSpPr>
      <xdr:spPr>
        <a:xfrm>
          <a:off x="9404428" y="1004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42799</xdr:rowOff>
    </xdr:from>
    <xdr:to>
      <xdr:col>46</xdr:col>
      <xdr:colOff>38100</xdr:colOff>
      <xdr:row>58</xdr:row>
      <xdr:rowOff>144399</xdr:rowOff>
    </xdr:to>
    <xdr:sp macro="" textlink="">
      <xdr:nvSpPr>
        <xdr:cNvPr id="370" name="楕円 369"/>
        <xdr:cNvSpPr/>
      </xdr:nvSpPr>
      <xdr:spPr>
        <a:xfrm>
          <a:off x="8699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135526</xdr:rowOff>
    </xdr:from>
    <xdr:ext cx="378565" cy="259045"/>
    <xdr:sp macro="" textlink="">
      <xdr:nvSpPr>
        <xdr:cNvPr id="371" name="テキスト ボックス 370"/>
        <xdr:cNvSpPr txBox="1"/>
      </xdr:nvSpPr>
      <xdr:spPr>
        <a:xfrm>
          <a:off x="8561017" y="1007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42037</xdr:rowOff>
    </xdr:from>
    <xdr:to>
      <xdr:col>41</xdr:col>
      <xdr:colOff>101600</xdr:colOff>
      <xdr:row>58</xdr:row>
      <xdr:rowOff>143637</xdr:rowOff>
    </xdr:to>
    <xdr:sp macro="" textlink="">
      <xdr:nvSpPr>
        <xdr:cNvPr id="372" name="楕円 371"/>
        <xdr:cNvSpPr/>
      </xdr:nvSpPr>
      <xdr:spPr>
        <a:xfrm>
          <a:off x="7810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134764</xdr:rowOff>
    </xdr:from>
    <xdr:ext cx="378565" cy="259045"/>
    <xdr:sp macro="" textlink="">
      <xdr:nvSpPr>
        <xdr:cNvPr id="373" name="テキスト ボックス 372"/>
        <xdr:cNvSpPr txBox="1"/>
      </xdr:nvSpPr>
      <xdr:spPr>
        <a:xfrm>
          <a:off x="7672017" y="1007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48133</xdr:rowOff>
    </xdr:from>
    <xdr:to>
      <xdr:col>36</xdr:col>
      <xdr:colOff>165100</xdr:colOff>
      <xdr:row>58</xdr:row>
      <xdr:rowOff>149733</xdr:rowOff>
    </xdr:to>
    <xdr:sp macro="" textlink="">
      <xdr:nvSpPr>
        <xdr:cNvPr id="374" name="楕円 373"/>
        <xdr:cNvSpPr/>
      </xdr:nvSpPr>
      <xdr:spPr>
        <a:xfrm>
          <a:off x="69215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140860</xdr:rowOff>
    </xdr:from>
    <xdr:ext cx="378565" cy="259045"/>
    <xdr:sp macro="" textlink="">
      <xdr:nvSpPr>
        <xdr:cNvPr id="375" name="テキスト ボックス 374"/>
        <xdr:cNvSpPr txBox="1"/>
      </xdr:nvSpPr>
      <xdr:spPr>
        <a:xfrm>
          <a:off x="6783017" y="1008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94785</xdr:rowOff>
    </xdr:from>
    <xdr:to>
      <xdr:col>55</xdr:col>
      <xdr:colOff>0</xdr:colOff>
      <xdr:row>77</xdr:row>
      <xdr:rowOff>130251</xdr:rowOff>
    </xdr:to>
    <xdr:cxnSp macro="">
      <xdr:nvCxnSpPr>
        <xdr:cNvPr id="406" name="直線コネクタ 405"/>
        <xdr:cNvCxnSpPr/>
      </xdr:nvCxnSpPr>
      <xdr:spPr>
        <a:xfrm flipV="1">
          <a:off x="9639300" y="13296435"/>
          <a:ext cx="838200" cy="3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07" name="商工費平均値テキスト"/>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114946</xdr:rowOff>
    </xdr:from>
    <xdr:to>
      <xdr:col>50</xdr:col>
      <xdr:colOff>114300</xdr:colOff>
      <xdr:row>77</xdr:row>
      <xdr:rowOff>130251</xdr:rowOff>
    </xdr:to>
    <xdr:cxnSp macro="">
      <xdr:nvCxnSpPr>
        <xdr:cNvPr id="409" name="直線コネクタ 408"/>
        <xdr:cNvCxnSpPr/>
      </xdr:nvCxnSpPr>
      <xdr:spPr>
        <a:xfrm>
          <a:off x="8750300" y="13316596"/>
          <a:ext cx="8890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1" name="テキスト ボックス 410"/>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114946</xdr:rowOff>
    </xdr:from>
    <xdr:to>
      <xdr:col>45</xdr:col>
      <xdr:colOff>177800</xdr:colOff>
      <xdr:row>78</xdr:row>
      <xdr:rowOff>83367</xdr:rowOff>
    </xdr:to>
    <xdr:cxnSp macro="">
      <xdr:nvCxnSpPr>
        <xdr:cNvPr id="412" name="直線コネクタ 411"/>
        <xdr:cNvCxnSpPr/>
      </xdr:nvCxnSpPr>
      <xdr:spPr>
        <a:xfrm flipV="1">
          <a:off x="7861300" y="13316596"/>
          <a:ext cx="889000" cy="1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14" name="テキスト ボックス 413"/>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83367</xdr:rowOff>
    </xdr:from>
    <xdr:to>
      <xdr:col>41</xdr:col>
      <xdr:colOff>50800</xdr:colOff>
      <xdr:row>78</xdr:row>
      <xdr:rowOff>130110</xdr:rowOff>
    </xdr:to>
    <xdr:cxnSp macro="">
      <xdr:nvCxnSpPr>
        <xdr:cNvPr id="415" name="直線コネクタ 414"/>
        <xdr:cNvCxnSpPr/>
      </xdr:nvCxnSpPr>
      <xdr:spPr>
        <a:xfrm flipV="1">
          <a:off x="6972300" y="13456467"/>
          <a:ext cx="889000" cy="4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17" name="テキスト ボックス 416"/>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19" name="テキスト ボックス 418"/>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43985</xdr:rowOff>
    </xdr:from>
    <xdr:to>
      <xdr:col>55</xdr:col>
      <xdr:colOff>50800</xdr:colOff>
      <xdr:row>77</xdr:row>
      <xdr:rowOff>145585</xdr:rowOff>
    </xdr:to>
    <xdr:sp macro="" textlink="">
      <xdr:nvSpPr>
        <xdr:cNvPr id="425" name="楕円 424"/>
        <xdr:cNvSpPr/>
      </xdr:nvSpPr>
      <xdr:spPr>
        <a:xfrm>
          <a:off x="10426700" y="132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22412</xdr:rowOff>
    </xdr:from>
    <xdr:ext cx="534377" cy="259045"/>
    <xdr:sp macro="" textlink="">
      <xdr:nvSpPr>
        <xdr:cNvPr id="426" name="商工費該当値テキスト"/>
        <xdr:cNvSpPr txBox="1"/>
      </xdr:nvSpPr>
      <xdr:spPr>
        <a:xfrm>
          <a:off x="10528300" y="132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79451</xdr:rowOff>
    </xdr:from>
    <xdr:to>
      <xdr:col>50</xdr:col>
      <xdr:colOff>165100</xdr:colOff>
      <xdr:row>78</xdr:row>
      <xdr:rowOff>9601</xdr:rowOff>
    </xdr:to>
    <xdr:sp macro="" textlink="">
      <xdr:nvSpPr>
        <xdr:cNvPr id="427" name="楕円 426"/>
        <xdr:cNvSpPr/>
      </xdr:nvSpPr>
      <xdr:spPr>
        <a:xfrm>
          <a:off x="9588500" y="132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728</xdr:rowOff>
    </xdr:from>
    <xdr:ext cx="534377" cy="259045"/>
    <xdr:sp macro="" textlink="">
      <xdr:nvSpPr>
        <xdr:cNvPr id="428" name="テキスト ボックス 427"/>
        <xdr:cNvSpPr txBox="1"/>
      </xdr:nvSpPr>
      <xdr:spPr>
        <a:xfrm>
          <a:off x="9372111" y="133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64146</xdr:rowOff>
    </xdr:from>
    <xdr:to>
      <xdr:col>46</xdr:col>
      <xdr:colOff>38100</xdr:colOff>
      <xdr:row>77</xdr:row>
      <xdr:rowOff>165746</xdr:rowOff>
    </xdr:to>
    <xdr:sp macro="" textlink="">
      <xdr:nvSpPr>
        <xdr:cNvPr id="429" name="楕円 428"/>
        <xdr:cNvSpPr/>
      </xdr:nvSpPr>
      <xdr:spPr>
        <a:xfrm>
          <a:off x="8699500" y="132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156873</xdr:rowOff>
    </xdr:from>
    <xdr:ext cx="534377" cy="259045"/>
    <xdr:sp macro="" textlink="">
      <xdr:nvSpPr>
        <xdr:cNvPr id="430" name="テキスト ボックス 429"/>
        <xdr:cNvSpPr txBox="1"/>
      </xdr:nvSpPr>
      <xdr:spPr>
        <a:xfrm>
          <a:off x="8483111" y="1335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31" name="楕円 430"/>
        <xdr:cNvSpPr/>
      </xdr:nvSpPr>
      <xdr:spPr>
        <a:xfrm>
          <a:off x="7810500" y="134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125294</xdr:rowOff>
    </xdr:from>
    <xdr:ext cx="534377" cy="259045"/>
    <xdr:sp macro="" textlink="">
      <xdr:nvSpPr>
        <xdr:cNvPr id="432" name="テキスト ボックス 431"/>
        <xdr:cNvSpPr txBox="1"/>
      </xdr:nvSpPr>
      <xdr:spPr>
        <a:xfrm>
          <a:off x="7594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79310</xdr:rowOff>
    </xdr:from>
    <xdr:to>
      <xdr:col>36</xdr:col>
      <xdr:colOff>165100</xdr:colOff>
      <xdr:row>79</xdr:row>
      <xdr:rowOff>9460</xdr:rowOff>
    </xdr:to>
    <xdr:sp macro="" textlink="">
      <xdr:nvSpPr>
        <xdr:cNvPr id="433" name="楕円 432"/>
        <xdr:cNvSpPr/>
      </xdr:nvSpPr>
      <xdr:spPr>
        <a:xfrm>
          <a:off x="6921500" y="134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587</xdr:rowOff>
    </xdr:from>
    <xdr:ext cx="534377" cy="259045"/>
    <xdr:sp macro="" textlink="">
      <xdr:nvSpPr>
        <xdr:cNvPr id="434" name="テキスト ボックス 433"/>
        <xdr:cNvSpPr txBox="1"/>
      </xdr:nvSpPr>
      <xdr:spPr>
        <a:xfrm>
          <a:off x="6705111" y="135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7" name="直線コネクタ 456"/>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8" name="土木費最小値テキスト"/>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9" name="直線コネクタ 458"/>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0" name="土木費最大値テキスト"/>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1" name="直線コネクタ 460"/>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44740</xdr:rowOff>
    </xdr:from>
    <xdr:to>
      <xdr:col>55</xdr:col>
      <xdr:colOff>0</xdr:colOff>
      <xdr:row>97</xdr:row>
      <xdr:rowOff>119583</xdr:rowOff>
    </xdr:to>
    <xdr:cxnSp macro="">
      <xdr:nvCxnSpPr>
        <xdr:cNvPr id="462" name="直線コネクタ 461"/>
        <xdr:cNvCxnSpPr/>
      </xdr:nvCxnSpPr>
      <xdr:spPr>
        <a:xfrm flipV="1">
          <a:off x="9639300" y="16675390"/>
          <a:ext cx="8382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3" name="土木費平均値テキスト"/>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4" name="フローチャート: 判断 463"/>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114303</xdr:rowOff>
    </xdr:from>
    <xdr:to>
      <xdr:col>50</xdr:col>
      <xdr:colOff>114300</xdr:colOff>
      <xdr:row>97</xdr:row>
      <xdr:rowOff>119583</xdr:rowOff>
    </xdr:to>
    <xdr:cxnSp macro="">
      <xdr:nvCxnSpPr>
        <xdr:cNvPr id="465" name="直線コネクタ 464"/>
        <xdr:cNvCxnSpPr/>
      </xdr:nvCxnSpPr>
      <xdr:spPr>
        <a:xfrm>
          <a:off x="8750300" y="16744953"/>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6" name="フローチャート: 判断 465"/>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66507</xdr:rowOff>
    </xdr:from>
    <xdr:ext cx="534377" cy="259045"/>
    <xdr:sp macro="" textlink="">
      <xdr:nvSpPr>
        <xdr:cNvPr id="467" name="テキスト ボックス 466"/>
        <xdr:cNvSpPr txBox="1"/>
      </xdr:nvSpPr>
      <xdr:spPr>
        <a:xfrm>
          <a:off x="9372111" y="160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91762</xdr:rowOff>
    </xdr:from>
    <xdr:to>
      <xdr:col>45</xdr:col>
      <xdr:colOff>177800</xdr:colOff>
      <xdr:row>97</xdr:row>
      <xdr:rowOff>114303</xdr:rowOff>
    </xdr:to>
    <xdr:cxnSp macro="">
      <xdr:nvCxnSpPr>
        <xdr:cNvPr id="468" name="直線コネクタ 467"/>
        <xdr:cNvCxnSpPr/>
      </xdr:nvCxnSpPr>
      <xdr:spPr>
        <a:xfrm>
          <a:off x="7861300" y="16722412"/>
          <a:ext cx="889000" cy="2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9" name="フローチャート: 判断 468"/>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9425</xdr:rowOff>
    </xdr:from>
    <xdr:ext cx="534377" cy="259045"/>
    <xdr:sp macro="" textlink="">
      <xdr:nvSpPr>
        <xdr:cNvPr id="470" name="テキスト ボックス 469"/>
        <xdr:cNvSpPr txBox="1"/>
      </xdr:nvSpPr>
      <xdr:spPr>
        <a:xfrm>
          <a:off x="8483111" y="16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65771</xdr:rowOff>
    </xdr:from>
    <xdr:to>
      <xdr:col>41</xdr:col>
      <xdr:colOff>50800</xdr:colOff>
      <xdr:row>97</xdr:row>
      <xdr:rowOff>91762</xdr:rowOff>
    </xdr:to>
    <xdr:cxnSp macro="">
      <xdr:nvCxnSpPr>
        <xdr:cNvPr id="471" name="直線コネクタ 470"/>
        <xdr:cNvCxnSpPr/>
      </xdr:nvCxnSpPr>
      <xdr:spPr>
        <a:xfrm>
          <a:off x="6972300" y="16696421"/>
          <a:ext cx="889000" cy="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2" name="フローチャート: 判断 471"/>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32377</xdr:rowOff>
    </xdr:from>
    <xdr:ext cx="534377" cy="259045"/>
    <xdr:sp macro="" textlink="">
      <xdr:nvSpPr>
        <xdr:cNvPr id="473" name="テキスト ボックス 472"/>
        <xdr:cNvSpPr txBox="1"/>
      </xdr:nvSpPr>
      <xdr:spPr>
        <a:xfrm>
          <a:off x="7594111" y="161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4" name="フローチャート: 判断 473"/>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23530</xdr:rowOff>
    </xdr:from>
    <xdr:ext cx="534377" cy="259045"/>
    <xdr:sp macro="" textlink="">
      <xdr:nvSpPr>
        <xdr:cNvPr id="475" name="テキスト ボックス 474"/>
        <xdr:cNvSpPr txBox="1"/>
      </xdr:nvSpPr>
      <xdr:spPr>
        <a:xfrm>
          <a:off x="6705111" y="161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165390</xdr:rowOff>
    </xdr:from>
    <xdr:to>
      <xdr:col>55</xdr:col>
      <xdr:colOff>50800</xdr:colOff>
      <xdr:row>97</xdr:row>
      <xdr:rowOff>95540</xdr:rowOff>
    </xdr:to>
    <xdr:sp macro="" textlink="">
      <xdr:nvSpPr>
        <xdr:cNvPr id="481" name="楕円 480"/>
        <xdr:cNvSpPr/>
      </xdr:nvSpPr>
      <xdr:spPr>
        <a:xfrm>
          <a:off x="10426700" y="166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143817</xdr:rowOff>
    </xdr:from>
    <xdr:ext cx="534377" cy="259045"/>
    <xdr:sp macro="" textlink="">
      <xdr:nvSpPr>
        <xdr:cNvPr id="482" name="土木費該当値テキスト"/>
        <xdr:cNvSpPr txBox="1"/>
      </xdr:nvSpPr>
      <xdr:spPr>
        <a:xfrm>
          <a:off x="10528300" y="166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68783</xdr:rowOff>
    </xdr:from>
    <xdr:to>
      <xdr:col>50</xdr:col>
      <xdr:colOff>165100</xdr:colOff>
      <xdr:row>97</xdr:row>
      <xdr:rowOff>170383</xdr:rowOff>
    </xdr:to>
    <xdr:sp macro="" textlink="">
      <xdr:nvSpPr>
        <xdr:cNvPr id="483" name="楕円 482"/>
        <xdr:cNvSpPr/>
      </xdr:nvSpPr>
      <xdr:spPr>
        <a:xfrm>
          <a:off x="9588500" y="166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161510</xdr:rowOff>
    </xdr:from>
    <xdr:ext cx="534377" cy="259045"/>
    <xdr:sp macro="" textlink="">
      <xdr:nvSpPr>
        <xdr:cNvPr id="484" name="テキスト ボックス 483"/>
        <xdr:cNvSpPr txBox="1"/>
      </xdr:nvSpPr>
      <xdr:spPr>
        <a:xfrm>
          <a:off x="9372111" y="1679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63503</xdr:rowOff>
    </xdr:from>
    <xdr:to>
      <xdr:col>46</xdr:col>
      <xdr:colOff>38100</xdr:colOff>
      <xdr:row>97</xdr:row>
      <xdr:rowOff>165103</xdr:rowOff>
    </xdr:to>
    <xdr:sp macro="" textlink="">
      <xdr:nvSpPr>
        <xdr:cNvPr id="485" name="楕円 484"/>
        <xdr:cNvSpPr/>
      </xdr:nvSpPr>
      <xdr:spPr>
        <a:xfrm>
          <a:off x="8699500" y="166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156230</xdr:rowOff>
    </xdr:from>
    <xdr:ext cx="534377" cy="259045"/>
    <xdr:sp macro="" textlink="">
      <xdr:nvSpPr>
        <xdr:cNvPr id="486" name="テキスト ボックス 485"/>
        <xdr:cNvSpPr txBox="1"/>
      </xdr:nvSpPr>
      <xdr:spPr>
        <a:xfrm>
          <a:off x="8483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40962</xdr:rowOff>
    </xdr:from>
    <xdr:to>
      <xdr:col>41</xdr:col>
      <xdr:colOff>101600</xdr:colOff>
      <xdr:row>97</xdr:row>
      <xdr:rowOff>142562</xdr:rowOff>
    </xdr:to>
    <xdr:sp macro="" textlink="">
      <xdr:nvSpPr>
        <xdr:cNvPr id="487" name="楕円 486"/>
        <xdr:cNvSpPr/>
      </xdr:nvSpPr>
      <xdr:spPr>
        <a:xfrm>
          <a:off x="7810500" y="166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133689</xdr:rowOff>
    </xdr:from>
    <xdr:ext cx="534377" cy="259045"/>
    <xdr:sp macro="" textlink="">
      <xdr:nvSpPr>
        <xdr:cNvPr id="488" name="テキスト ボックス 487"/>
        <xdr:cNvSpPr txBox="1"/>
      </xdr:nvSpPr>
      <xdr:spPr>
        <a:xfrm>
          <a:off x="7594111" y="1676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14971</xdr:rowOff>
    </xdr:from>
    <xdr:to>
      <xdr:col>36</xdr:col>
      <xdr:colOff>165100</xdr:colOff>
      <xdr:row>97</xdr:row>
      <xdr:rowOff>116571</xdr:rowOff>
    </xdr:to>
    <xdr:sp macro="" textlink="">
      <xdr:nvSpPr>
        <xdr:cNvPr id="489" name="楕円 488"/>
        <xdr:cNvSpPr/>
      </xdr:nvSpPr>
      <xdr:spPr>
        <a:xfrm>
          <a:off x="6921500" y="16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107698</xdr:rowOff>
    </xdr:from>
    <xdr:ext cx="534377" cy="259045"/>
    <xdr:sp macro="" textlink="">
      <xdr:nvSpPr>
        <xdr:cNvPr id="490" name="テキスト ボックス 489"/>
        <xdr:cNvSpPr txBox="1"/>
      </xdr:nvSpPr>
      <xdr:spPr>
        <a:xfrm>
          <a:off x="6705111" y="167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7" name="直線コネクタ 516"/>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8" name="消防費最小値テキスト"/>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9" name="直線コネクタ 518"/>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0" name="消防費最大値テキスト"/>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1" name="直線コネクタ 520"/>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75692</xdr:rowOff>
    </xdr:from>
    <xdr:to>
      <xdr:col>85</xdr:col>
      <xdr:colOff>127000</xdr:colOff>
      <xdr:row>35</xdr:row>
      <xdr:rowOff>68997</xdr:rowOff>
    </xdr:to>
    <xdr:cxnSp macro="">
      <xdr:nvCxnSpPr>
        <xdr:cNvPr id="522" name="直線コネクタ 521"/>
        <xdr:cNvCxnSpPr/>
      </xdr:nvCxnSpPr>
      <xdr:spPr>
        <a:xfrm>
          <a:off x="15481300" y="5904992"/>
          <a:ext cx="838200" cy="16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3" name="消防費平均値テキスト"/>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4" name="フローチャート: 判断 523"/>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75692</xdr:rowOff>
    </xdr:from>
    <xdr:to>
      <xdr:col>81</xdr:col>
      <xdr:colOff>50800</xdr:colOff>
      <xdr:row>35</xdr:row>
      <xdr:rowOff>76998</xdr:rowOff>
    </xdr:to>
    <xdr:cxnSp macro="">
      <xdr:nvCxnSpPr>
        <xdr:cNvPr id="525" name="直線コネクタ 524"/>
        <xdr:cNvCxnSpPr/>
      </xdr:nvCxnSpPr>
      <xdr:spPr>
        <a:xfrm flipV="1">
          <a:off x="14592300" y="5904992"/>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6" name="フローチャート: 判断 525"/>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27" name="テキスト ボックス 526"/>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39606</xdr:rowOff>
    </xdr:from>
    <xdr:to>
      <xdr:col>76</xdr:col>
      <xdr:colOff>114300</xdr:colOff>
      <xdr:row>35</xdr:row>
      <xdr:rowOff>76998</xdr:rowOff>
    </xdr:to>
    <xdr:cxnSp macro="">
      <xdr:nvCxnSpPr>
        <xdr:cNvPr id="528" name="直線コネクタ 527"/>
        <xdr:cNvCxnSpPr/>
      </xdr:nvCxnSpPr>
      <xdr:spPr>
        <a:xfrm>
          <a:off x="13703300" y="5868906"/>
          <a:ext cx="889000" cy="20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9" name="フローチャート: 判断 528"/>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121864</xdr:rowOff>
    </xdr:from>
    <xdr:ext cx="534377" cy="259045"/>
    <xdr:sp macro="" textlink="">
      <xdr:nvSpPr>
        <xdr:cNvPr id="530" name="テキスト ボックス 529"/>
        <xdr:cNvSpPr txBox="1"/>
      </xdr:nvSpPr>
      <xdr:spPr>
        <a:xfrm>
          <a:off x="14325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39606</xdr:rowOff>
    </xdr:from>
    <xdr:to>
      <xdr:col>71</xdr:col>
      <xdr:colOff>177800</xdr:colOff>
      <xdr:row>34</xdr:row>
      <xdr:rowOff>61649</xdr:rowOff>
    </xdr:to>
    <xdr:cxnSp macro="">
      <xdr:nvCxnSpPr>
        <xdr:cNvPr id="531" name="直線コネクタ 530"/>
        <xdr:cNvCxnSpPr/>
      </xdr:nvCxnSpPr>
      <xdr:spPr>
        <a:xfrm flipV="1">
          <a:off x="12814300" y="5868906"/>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2" name="フローチャート: 判断 531"/>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26832</xdr:rowOff>
    </xdr:from>
    <xdr:ext cx="534377" cy="259045"/>
    <xdr:sp macro="" textlink="">
      <xdr:nvSpPr>
        <xdr:cNvPr id="533" name="テキスト ボックス 532"/>
        <xdr:cNvSpPr txBox="1"/>
      </xdr:nvSpPr>
      <xdr:spPr>
        <a:xfrm>
          <a:off x="13436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4" name="フローチャート: 判断 533"/>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141622</xdr:rowOff>
    </xdr:from>
    <xdr:ext cx="534377" cy="259045"/>
    <xdr:sp macro="" textlink="">
      <xdr:nvSpPr>
        <xdr:cNvPr id="535" name="テキスト ボックス 534"/>
        <xdr:cNvSpPr txBox="1"/>
      </xdr:nvSpPr>
      <xdr:spPr>
        <a:xfrm>
          <a:off x="12547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18197</xdr:rowOff>
    </xdr:from>
    <xdr:to>
      <xdr:col>85</xdr:col>
      <xdr:colOff>177800</xdr:colOff>
      <xdr:row>35</xdr:row>
      <xdr:rowOff>119797</xdr:rowOff>
    </xdr:to>
    <xdr:sp macro="" textlink="">
      <xdr:nvSpPr>
        <xdr:cNvPr id="541" name="楕円 540"/>
        <xdr:cNvSpPr/>
      </xdr:nvSpPr>
      <xdr:spPr>
        <a:xfrm>
          <a:off x="16268700" y="60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41074</xdr:rowOff>
    </xdr:from>
    <xdr:ext cx="534377" cy="259045"/>
    <xdr:sp macro="" textlink="">
      <xdr:nvSpPr>
        <xdr:cNvPr id="542" name="消防費該当値テキスト"/>
        <xdr:cNvSpPr txBox="1"/>
      </xdr:nvSpPr>
      <xdr:spPr>
        <a:xfrm>
          <a:off x="16370300" y="58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24892</xdr:rowOff>
    </xdr:from>
    <xdr:to>
      <xdr:col>81</xdr:col>
      <xdr:colOff>101600</xdr:colOff>
      <xdr:row>34</xdr:row>
      <xdr:rowOff>126492</xdr:rowOff>
    </xdr:to>
    <xdr:sp macro="" textlink="">
      <xdr:nvSpPr>
        <xdr:cNvPr id="543" name="楕円 542"/>
        <xdr:cNvSpPr/>
      </xdr:nvSpPr>
      <xdr:spPr>
        <a:xfrm>
          <a:off x="15430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143019</xdr:rowOff>
    </xdr:from>
    <xdr:ext cx="534377" cy="259045"/>
    <xdr:sp macro="" textlink="">
      <xdr:nvSpPr>
        <xdr:cNvPr id="544" name="テキスト ボックス 543"/>
        <xdr:cNvSpPr txBox="1"/>
      </xdr:nvSpPr>
      <xdr:spPr>
        <a:xfrm>
          <a:off x="15214111" y="56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26198</xdr:rowOff>
    </xdr:from>
    <xdr:to>
      <xdr:col>76</xdr:col>
      <xdr:colOff>165100</xdr:colOff>
      <xdr:row>35</xdr:row>
      <xdr:rowOff>127798</xdr:rowOff>
    </xdr:to>
    <xdr:sp macro="" textlink="">
      <xdr:nvSpPr>
        <xdr:cNvPr id="545" name="楕円 544"/>
        <xdr:cNvSpPr/>
      </xdr:nvSpPr>
      <xdr:spPr>
        <a:xfrm>
          <a:off x="14541500" y="60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144325</xdr:rowOff>
    </xdr:from>
    <xdr:ext cx="534377" cy="259045"/>
    <xdr:sp macro="" textlink="">
      <xdr:nvSpPr>
        <xdr:cNvPr id="546" name="テキスト ボックス 545"/>
        <xdr:cNvSpPr txBox="1"/>
      </xdr:nvSpPr>
      <xdr:spPr>
        <a:xfrm>
          <a:off x="14325111" y="58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160256</xdr:rowOff>
    </xdr:from>
    <xdr:to>
      <xdr:col>72</xdr:col>
      <xdr:colOff>38100</xdr:colOff>
      <xdr:row>34</xdr:row>
      <xdr:rowOff>90406</xdr:rowOff>
    </xdr:to>
    <xdr:sp macro="" textlink="">
      <xdr:nvSpPr>
        <xdr:cNvPr id="547" name="楕円 546"/>
        <xdr:cNvSpPr/>
      </xdr:nvSpPr>
      <xdr:spPr>
        <a:xfrm>
          <a:off x="13652500" y="58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106933</xdr:rowOff>
    </xdr:from>
    <xdr:ext cx="534377" cy="259045"/>
    <xdr:sp macro="" textlink="">
      <xdr:nvSpPr>
        <xdr:cNvPr id="548" name="テキスト ボックス 547"/>
        <xdr:cNvSpPr txBox="1"/>
      </xdr:nvSpPr>
      <xdr:spPr>
        <a:xfrm>
          <a:off x="13436111" y="559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10849</xdr:rowOff>
    </xdr:from>
    <xdr:to>
      <xdr:col>67</xdr:col>
      <xdr:colOff>101600</xdr:colOff>
      <xdr:row>34</xdr:row>
      <xdr:rowOff>112449</xdr:rowOff>
    </xdr:to>
    <xdr:sp macro="" textlink="">
      <xdr:nvSpPr>
        <xdr:cNvPr id="549" name="楕円 548"/>
        <xdr:cNvSpPr/>
      </xdr:nvSpPr>
      <xdr:spPr>
        <a:xfrm>
          <a:off x="12763500" y="58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128976</xdr:rowOff>
    </xdr:from>
    <xdr:ext cx="534377" cy="259045"/>
    <xdr:sp macro="" textlink="">
      <xdr:nvSpPr>
        <xdr:cNvPr id="550" name="テキスト ボックス 549"/>
        <xdr:cNvSpPr txBox="1"/>
      </xdr:nvSpPr>
      <xdr:spPr>
        <a:xfrm>
          <a:off x="12547111" y="56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5" name="直線コネクタ 574"/>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6" name="教育費最小値テキスト"/>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7" name="直線コネクタ 576"/>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8" name="教育費最大値テキスト"/>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9" name="直線コネクタ 578"/>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150254</xdr:rowOff>
    </xdr:from>
    <xdr:to>
      <xdr:col>85</xdr:col>
      <xdr:colOff>127000</xdr:colOff>
      <xdr:row>57</xdr:row>
      <xdr:rowOff>91237</xdr:rowOff>
    </xdr:to>
    <xdr:cxnSp macro="">
      <xdr:nvCxnSpPr>
        <xdr:cNvPr id="580" name="直線コネクタ 579"/>
        <xdr:cNvCxnSpPr/>
      </xdr:nvCxnSpPr>
      <xdr:spPr>
        <a:xfrm flipV="1">
          <a:off x="15481300" y="9751454"/>
          <a:ext cx="8382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1" name="教育費平均値テキスト"/>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2" name="フローチャート: 判断 581"/>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91237</xdr:rowOff>
    </xdr:from>
    <xdr:to>
      <xdr:col>81</xdr:col>
      <xdr:colOff>50800</xdr:colOff>
      <xdr:row>57</xdr:row>
      <xdr:rowOff>138176</xdr:rowOff>
    </xdr:to>
    <xdr:cxnSp macro="">
      <xdr:nvCxnSpPr>
        <xdr:cNvPr id="583" name="直線コネクタ 582"/>
        <xdr:cNvCxnSpPr/>
      </xdr:nvCxnSpPr>
      <xdr:spPr>
        <a:xfrm flipV="1">
          <a:off x="14592300" y="9863887"/>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4" name="フローチャート: 判断 583"/>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85" name="テキスト ボックス 584"/>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132690</xdr:rowOff>
    </xdr:from>
    <xdr:to>
      <xdr:col>76</xdr:col>
      <xdr:colOff>114300</xdr:colOff>
      <xdr:row>57</xdr:row>
      <xdr:rowOff>138176</xdr:rowOff>
    </xdr:to>
    <xdr:cxnSp macro="">
      <xdr:nvCxnSpPr>
        <xdr:cNvPr id="586" name="直線コネクタ 585"/>
        <xdr:cNvCxnSpPr/>
      </xdr:nvCxnSpPr>
      <xdr:spPr>
        <a:xfrm>
          <a:off x="13703300" y="990534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7" name="フローチャート: 判断 586"/>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88" name="テキスト ボックス 587"/>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103086</xdr:rowOff>
    </xdr:from>
    <xdr:to>
      <xdr:col>71</xdr:col>
      <xdr:colOff>177800</xdr:colOff>
      <xdr:row>57</xdr:row>
      <xdr:rowOff>132690</xdr:rowOff>
    </xdr:to>
    <xdr:cxnSp macro="">
      <xdr:nvCxnSpPr>
        <xdr:cNvPr id="589" name="直線コネクタ 588"/>
        <xdr:cNvCxnSpPr/>
      </xdr:nvCxnSpPr>
      <xdr:spPr>
        <a:xfrm>
          <a:off x="12814300" y="9875736"/>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0" name="フローチャート: 判断 589"/>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1" name="テキスト ボックス 590"/>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2" name="フローチャート: 判断 591"/>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3" name="テキスト ボックス 592"/>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99454</xdr:rowOff>
    </xdr:from>
    <xdr:to>
      <xdr:col>85</xdr:col>
      <xdr:colOff>177800</xdr:colOff>
      <xdr:row>57</xdr:row>
      <xdr:rowOff>29604</xdr:rowOff>
    </xdr:to>
    <xdr:sp macro="" textlink="">
      <xdr:nvSpPr>
        <xdr:cNvPr id="599" name="楕円 598"/>
        <xdr:cNvSpPr/>
      </xdr:nvSpPr>
      <xdr:spPr>
        <a:xfrm>
          <a:off x="16268700" y="97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77881</xdr:rowOff>
    </xdr:from>
    <xdr:ext cx="534377" cy="259045"/>
    <xdr:sp macro="" textlink="">
      <xdr:nvSpPr>
        <xdr:cNvPr id="600" name="教育費該当値テキスト"/>
        <xdr:cNvSpPr txBox="1"/>
      </xdr:nvSpPr>
      <xdr:spPr>
        <a:xfrm>
          <a:off x="16370300" y="9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40437</xdr:rowOff>
    </xdr:from>
    <xdr:to>
      <xdr:col>81</xdr:col>
      <xdr:colOff>101600</xdr:colOff>
      <xdr:row>57</xdr:row>
      <xdr:rowOff>142037</xdr:rowOff>
    </xdr:to>
    <xdr:sp macro="" textlink="">
      <xdr:nvSpPr>
        <xdr:cNvPr id="601" name="楕円 600"/>
        <xdr:cNvSpPr/>
      </xdr:nvSpPr>
      <xdr:spPr>
        <a:xfrm>
          <a:off x="15430500" y="98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133164</xdr:rowOff>
    </xdr:from>
    <xdr:ext cx="534377" cy="259045"/>
    <xdr:sp macro="" textlink="">
      <xdr:nvSpPr>
        <xdr:cNvPr id="602" name="テキスト ボックス 601"/>
        <xdr:cNvSpPr txBox="1"/>
      </xdr:nvSpPr>
      <xdr:spPr>
        <a:xfrm>
          <a:off x="15214111" y="99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87376</xdr:rowOff>
    </xdr:from>
    <xdr:to>
      <xdr:col>76</xdr:col>
      <xdr:colOff>165100</xdr:colOff>
      <xdr:row>58</xdr:row>
      <xdr:rowOff>17526</xdr:rowOff>
    </xdr:to>
    <xdr:sp macro="" textlink="">
      <xdr:nvSpPr>
        <xdr:cNvPr id="603" name="楕円 602"/>
        <xdr:cNvSpPr/>
      </xdr:nvSpPr>
      <xdr:spPr>
        <a:xfrm>
          <a:off x="14541500" y="98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8653</xdr:rowOff>
    </xdr:from>
    <xdr:ext cx="534377" cy="259045"/>
    <xdr:sp macro="" textlink="">
      <xdr:nvSpPr>
        <xdr:cNvPr id="604" name="テキスト ボックス 603"/>
        <xdr:cNvSpPr txBox="1"/>
      </xdr:nvSpPr>
      <xdr:spPr>
        <a:xfrm>
          <a:off x="14325111" y="995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81890</xdr:rowOff>
    </xdr:from>
    <xdr:to>
      <xdr:col>72</xdr:col>
      <xdr:colOff>38100</xdr:colOff>
      <xdr:row>58</xdr:row>
      <xdr:rowOff>12040</xdr:rowOff>
    </xdr:to>
    <xdr:sp macro="" textlink="">
      <xdr:nvSpPr>
        <xdr:cNvPr id="605" name="楕円 604"/>
        <xdr:cNvSpPr/>
      </xdr:nvSpPr>
      <xdr:spPr>
        <a:xfrm>
          <a:off x="13652500" y="98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3167</xdr:rowOff>
    </xdr:from>
    <xdr:ext cx="534377" cy="259045"/>
    <xdr:sp macro="" textlink="">
      <xdr:nvSpPr>
        <xdr:cNvPr id="606" name="テキスト ボックス 605"/>
        <xdr:cNvSpPr txBox="1"/>
      </xdr:nvSpPr>
      <xdr:spPr>
        <a:xfrm>
          <a:off x="134361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52286</xdr:rowOff>
    </xdr:from>
    <xdr:to>
      <xdr:col>67</xdr:col>
      <xdr:colOff>101600</xdr:colOff>
      <xdr:row>57</xdr:row>
      <xdr:rowOff>153886</xdr:rowOff>
    </xdr:to>
    <xdr:sp macro="" textlink="">
      <xdr:nvSpPr>
        <xdr:cNvPr id="607" name="楕円 606"/>
        <xdr:cNvSpPr/>
      </xdr:nvSpPr>
      <xdr:spPr>
        <a:xfrm>
          <a:off x="12763500" y="98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145013</xdr:rowOff>
    </xdr:from>
    <xdr:ext cx="534377" cy="259045"/>
    <xdr:sp macro="" textlink="">
      <xdr:nvSpPr>
        <xdr:cNvPr id="608" name="テキスト ボックス 607"/>
        <xdr:cNvSpPr txBox="1"/>
      </xdr:nvSpPr>
      <xdr:spPr>
        <a:xfrm>
          <a:off x="12547111" y="99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4" name="直線コネクタ 633"/>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7" name="災害復旧費最大値テキスト"/>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38" name="直線コネクタ 637"/>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97245</xdr:rowOff>
    </xdr:from>
    <xdr:to>
      <xdr:col>85</xdr:col>
      <xdr:colOff>127000</xdr:colOff>
      <xdr:row>79</xdr:row>
      <xdr:rowOff>98552</xdr:rowOff>
    </xdr:to>
    <xdr:cxnSp macro="">
      <xdr:nvCxnSpPr>
        <xdr:cNvPr id="639" name="直線コネクタ 638"/>
        <xdr:cNvCxnSpPr/>
      </xdr:nvCxnSpPr>
      <xdr:spPr>
        <a:xfrm>
          <a:off x="15481300" y="13641795"/>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0" name="災害復旧費平均値テキスト"/>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1" name="フローチャート: 判断 640"/>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34218</xdr:rowOff>
    </xdr:from>
    <xdr:to>
      <xdr:col>81</xdr:col>
      <xdr:colOff>50800</xdr:colOff>
      <xdr:row>79</xdr:row>
      <xdr:rowOff>97245</xdr:rowOff>
    </xdr:to>
    <xdr:cxnSp macro="">
      <xdr:nvCxnSpPr>
        <xdr:cNvPr id="642" name="直線コネクタ 641"/>
        <xdr:cNvCxnSpPr/>
      </xdr:nvCxnSpPr>
      <xdr:spPr>
        <a:xfrm>
          <a:off x="14592300" y="13578768"/>
          <a:ext cx="889000" cy="6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3" name="フローチャート: 判断 642"/>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44" name="テキスト ボックス 643"/>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34218</xdr:rowOff>
    </xdr:from>
    <xdr:to>
      <xdr:col>76</xdr:col>
      <xdr:colOff>114300</xdr:colOff>
      <xdr:row>79</xdr:row>
      <xdr:rowOff>79773</xdr:rowOff>
    </xdr:to>
    <xdr:cxnSp macro="">
      <xdr:nvCxnSpPr>
        <xdr:cNvPr id="645" name="直線コネクタ 644"/>
        <xdr:cNvCxnSpPr/>
      </xdr:nvCxnSpPr>
      <xdr:spPr>
        <a:xfrm flipV="1">
          <a:off x="13703300" y="13578768"/>
          <a:ext cx="889000" cy="4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6" name="フローチャート: 判断 645"/>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47" name="テキスト ボックス 646"/>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79773</xdr:rowOff>
    </xdr:from>
    <xdr:to>
      <xdr:col>71</xdr:col>
      <xdr:colOff>177800</xdr:colOff>
      <xdr:row>79</xdr:row>
      <xdr:rowOff>98879</xdr:rowOff>
    </xdr:to>
    <xdr:cxnSp macro="">
      <xdr:nvCxnSpPr>
        <xdr:cNvPr id="648" name="直線コネクタ 647"/>
        <xdr:cNvCxnSpPr/>
      </xdr:nvCxnSpPr>
      <xdr:spPr>
        <a:xfrm flipV="1">
          <a:off x="12814300" y="13624323"/>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49" name="フローチャート: 判断 648"/>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50" name="テキスト ボックス 649"/>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1" name="フローチャート: 判断 650"/>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2" name="テキスト ボックス 651"/>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47752</xdr:rowOff>
    </xdr:from>
    <xdr:to>
      <xdr:col>85</xdr:col>
      <xdr:colOff>177800</xdr:colOff>
      <xdr:row>79</xdr:row>
      <xdr:rowOff>149352</xdr:rowOff>
    </xdr:to>
    <xdr:sp macro="" textlink="">
      <xdr:nvSpPr>
        <xdr:cNvPr id="658" name="楕円 657"/>
        <xdr:cNvSpPr/>
      </xdr:nvSpPr>
      <xdr:spPr>
        <a:xfrm>
          <a:off x="162687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134129</xdr:rowOff>
    </xdr:from>
    <xdr:ext cx="249299" cy="259045"/>
    <xdr:sp macro="" textlink="">
      <xdr:nvSpPr>
        <xdr:cNvPr id="659" name="災害復旧費該当値テキスト"/>
        <xdr:cNvSpPr txBox="1"/>
      </xdr:nvSpPr>
      <xdr:spPr>
        <a:xfrm>
          <a:off x="16370300" y="13507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46445</xdr:rowOff>
    </xdr:from>
    <xdr:to>
      <xdr:col>81</xdr:col>
      <xdr:colOff>101600</xdr:colOff>
      <xdr:row>79</xdr:row>
      <xdr:rowOff>148045</xdr:rowOff>
    </xdr:to>
    <xdr:sp macro="" textlink="">
      <xdr:nvSpPr>
        <xdr:cNvPr id="660" name="楕円 659"/>
        <xdr:cNvSpPr/>
      </xdr:nvSpPr>
      <xdr:spPr>
        <a:xfrm>
          <a:off x="15430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139172</xdr:rowOff>
    </xdr:from>
    <xdr:ext cx="313932" cy="259045"/>
    <xdr:sp macro="" textlink="">
      <xdr:nvSpPr>
        <xdr:cNvPr id="661" name="テキスト ボックス 660"/>
        <xdr:cNvSpPr txBox="1"/>
      </xdr:nvSpPr>
      <xdr:spPr>
        <a:xfrm>
          <a:off x="15324333" y="13683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154868</xdr:rowOff>
    </xdr:from>
    <xdr:to>
      <xdr:col>76</xdr:col>
      <xdr:colOff>165100</xdr:colOff>
      <xdr:row>79</xdr:row>
      <xdr:rowOff>85018</xdr:rowOff>
    </xdr:to>
    <xdr:sp macro="" textlink="">
      <xdr:nvSpPr>
        <xdr:cNvPr id="662" name="楕円 661"/>
        <xdr:cNvSpPr/>
      </xdr:nvSpPr>
      <xdr:spPr>
        <a:xfrm>
          <a:off x="14541500" y="135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76145</xdr:rowOff>
    </xdr:from>
    <xdr:ext cx="378565" cy="259045"/>
    <xdr:sp macro="" textlink="">
      <xdr:nvSpPr>
        <xdr:cNvPr id="663" name="テキスト ボックス 662"/>
        <xdr:cNvSpPr txBox="1"/>
      </xdr:nvSpPr>
      <xdr:spPr>
        <a:xfrm>
          <a:off x="14403017" y="1362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28973</xdr:rowOff>
    </xdr:from>
    <xdr:to>
      <xdr:col>72</xdr:col>
      <xdr:colOff>38100</xdr:colOff>
      <xdr:row>79</xdr:row>
      <xdr:rowOff>130573</xdr:rowOff>
    </xdr:to>
    <xdr:sp macro="" textlink="">
      <xdr:nvSpPr>
        <xdr:cNvPr id="664" name="楕円 663"/>
        <xdr:cNvSpPr/>
      </xdr:nvSpPr>
      <xdr:spPr>
        <a:xfrm>
          <a:off x="13652500" y="135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121700</xdr:rowOff>
    </xdr:from>
    <xdr:ext cx="378565" cy="259045"/>
    <xdr:sp macro="" textlink="">
      <xdr:nvSpPr>
        <xdr:cNvPr id="665" name="テキスト ボックス 664"/>
        <xdr:cNvSpPr txBox="1"/>
      </xdr:nvSpPr>
      <xdr:spPr>
        <a:xfrm>
          <a:off x="13514017" y="1366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2" name="直線コネクタ 691"/>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3" name="公債費最小値テキスト"/>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4" name="直線コネクタ 693"/>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5" name="公債費最大値テキスト"/>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6" name="直線コネクタ 695"/>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136119</xdr:rowOff>
    </xdr:from>
    <xdr:to>
      <xdr:col>85</xdr:col>
      <xdr:colOff>127000</xdr:colOff>
      <xdr:row>99</xdr:row>
      <xdr:rowOff>1588</xdr:rowOff>
    </xdr:to>
    <xdr:cxnSp macro="">
      <xdr:nvCxnSpPr>
        <xdr:cNvPr id="697" name="直線コネクタ 696"/>
        <xdr:cNvCxnSpPr/>
      </xdr:nvCxnSpPr>
      <xdr:spPr>
        <a:xfrm>
          <a:off x="15481300" y="16938219"/>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39273</xdr:rowOff>
    </xdr:from>
    <xdr:ext cx="534377" cy="259045"/>
    <xdr:sp macro="" textlink="">
      <xdr:nvSpPr>
        <xdr:cNvPr id="698" name="公債費平均値テキスト"/>
        <xdr:cNvSpPr txBox="1"/>
      </xdr:nvSpPr>
      <xdr:spPr>
        <a:xfrm>
          <a:off x="16370300" y="1615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9" name="フローチャート: 判断 698"/>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118250</xdr:rowOff>
    </xdr:from>
    <xdr:to>
      <xdr:col>81</xdr:col>
      <xdr:colOff>50800</xdr:colOff>
      <xdr:row>98</xdr:row>
      <xdr:rowOff>136119</xdr:rowOff>
    </xdr:to>
    <xdr:cxnSp macro="">
      <xdr:nvCxnSpPr>
        <xdr:cNvPr id="700" name="直線コネクタ 699"/>
        <xdr:cNvCxnSpPr/>
      </xdr:nvCxnSpPr>
      <xdr:spPr>
        <a:xfrm>
          <a:off x="14592300" y="16920350"/>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1" name="フローチャート: 判断 700"/>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106633</xdr:rowOff>
    </xdr:from>
    <xdr:ext cx="534377" cy="259045"/>
    <xdr:sp macro="" textlink="">
      <xdr:nvSpPr>
        <xdr:cNvPr id="702" name="テキスト ボックス 701"/>
        <xdr:cNvSpPr txBox="1"/>
      </xdr:nvSpPr>
      <xdr:spPr>
        <a:xfrm>
          <a:off x="15214111" y="160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118250</xdr:rowOff>
    </xdr:from>
    <xdr:to>
      <xdr:col>76</xdr:col>
      <xdr:colOff>114300</xdr:colOff>
      <xdr:row>98</xdr:row>
      <xdr:rowOff>157265</xdr:rowOff>
    </xdr:to>
    <xdr:cxnSp macro="">
      <xdr:nvCxnSpPr>
        <xdr:cNvPr id="703" name="直線コネクタ 702"/>
        <xdr:cNvCxnSpPr/>
      </xdr:nvCxnSpPr>
      <xdr:spPr>
        <a:xfrm flipV="1">
          <a:off x="13703300" y="16920350"/>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4" name="フローチャート: 判断 703"/>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05" name="テキスト ボックス 704"/>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157265</xdr:rowOff>
    </xdr:from>
    <xdr:to>
      <xdr:col>71</xdr:col>
      <xdr:colOff>177800</xdr:colOff>
      <xdr:row>99</xdr:row>
      <xdr:rowOff>37858</xdr:rowOff>
    </xdr:to>
    <xdr:cxnSp macro="">
      <xdr:nvCxnSpPr>
        <xdr:cNvPr id="706" name="直線コネクタ 705"/>
        <xdr:cNvCxnSpPr/>
      </xdr:nvCxnSpPr>
      <xdr:spPr>
        <a:xfrm flipV="1">
          <a:off x="12814300" y="16959365"/>
          <a:ext cx="889000" cy="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7" name="フローチャート: 判断 706"/>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08" name="テキスト ボックス 707"/>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9" name="フローチャート: 判断 708"/>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0" name="テキスト ボックス 709"/>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122238</xdr:rowOff>
    </xdr:from>
    <xdr:to>
      <xdr:col>85</xdr:col>
      <xdr:colOff>177800</xdr:colOff>
      <xdr:row>99</xdr:row>
      <xdr:rowOff>52388</xdr:rowOff>
    </xdr:to>
    <xdr:sp macro="" textlink="">
      <xdr:nvSpPr>
        <xdr:cNvPr id="716" name="楕円 715"/>
        <xdr:cNvSpPr/>
      </xdr:nvSpPr>
      <xdr:spPr>
        <a:xfrm>
          <a:off x="16268700" y="169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37165</xdr:rowOff>
    </xdr:from>
    <xdr:ext cx="534377" cy="259045"/>
    <xdr:sp macro="" textlink="">
      <xdr:nvSpPr>
        <xdr:cNvPr id="717" name="公債費該当値テキスト"/>
        <xdr:cNvSpPr txBox="1"/>
      </xdr:nvSpPr>
      <xdr:spPr>
        <a:xfrm>
          <a:off x="16370300" y="168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85319</xdr:rowOff>
    </xdr:from>
    <xdr:to>
      <xdr:col>81</xdr:col>
      <xdr:colOff>101600</xdr:colOff>
      <xdr:row>99</xdr:row>
      <xdr:rowOff>15469</xdr:rowOff>
    </xdr:to>
    <xdr:sp macro="" textlink="">
      <xdr:nvSpPr>
        <xdr:cNvPr id="718" name="楕円 717"/>
        <xdr:cNvSpPr/>
      </xdr:nvSpPr>
      <xdr:spPr>
        <a:xfrm>
          <a:off x="15430500" y="168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6596</xdr:rowOff>
    </xdr:from>
    <xdr:ext cx="534377" cy="259045"/>
    <xdr:sp macro="" textlink="">
      <xdr:nvSpPr>
        <xdr:cNvPr id="719" name="テキスト ボックス 718"/>
        <xdr:cNvSpPr txBox="1"/>
      </xdr:nvSpPr>
      <xdr:spPr>
        <a:xfrm>
          <a:off x="15214111" y="1698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67450</xdr:rowOff>
    </xdr:from>
    <xdr:to>
      <xdr:col>76</xdr:col>
      <xdr:colOff>165100</xdr:colOff>
      <xdr:row>98</xdr:row>
      <xdr:rowOff>169050</xdr:rowOff>
    </xdr:to>
    <xdr:sp macro="" textlink="">
      <xdr:nvSpPr>
        <xdr:cNvPr id="720" name="楕円 719"/>
        <xdr:cNvSpPr/>
      </xdr:nvSpPr>
      <xdr:spPr>
        <a:xfrm>
          <a:off x="145415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160177</xdr:rowOff>
    </xdr:from>
    <xdr:ext cx="534377" cy="259045"/>
    <xdr:sp macro="" textlink="">
      <xdr:nvSpPr>
        <xdr:cNvPr id="721" name="テキスト ボックス 720"/>
        <xdr:cNvSpPr txBox="1"/>
      </xdr:nvSpPr>
      <xdr:spPr>
        <a:xfrm>
          <a:off x="14325111" y="169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106465</xdr:rowOff>
    </xdr:from>
    <xdr:to>
      <xdr:col>72</xdr:col>
      <xdr:colOff>38100</xdr:colOff>
      <xdr:row>99</xdr:row>
      <xdr:rowOff>36615</xdr:rowOff>
    </xdr:to>
    <xdr:sp macro="" textlink="">
      <xdr:nvSpPr>
        <xdr:cNvPr id="722" name="楕円 721"/>
        <xdr:cNvSpPr/>
      </xdr:nvSpPr>
      <xdr:spPr>
        <a:xfrm>
          <a:off x="13652500" y="169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27742</xdr:rowOff>
    </xdr:from>
    <xdr:ext cx="534377" cy="259045"/>
    <xdr:sp macro="" textlink="">
      <xdr:nvSpPr>
        <xdr:cNvPr id="723" name="テキスト ボックス 722"/>
        <xdr:cNvSpPr txBox="1"/>
      </xdr:nvSpPr>
      <xdr:spPr>
        <a:xfrm>
          <a:off x="13436111" y="170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158508</xdr:rowOff>
    </xdr:from>
    <xdr:to>
      <xdr:col>67</xdr:col>
      <xdr:colOff>101600</xdr:colOff>
      <xdr:row>99</xdr:row>
      <xdr:rowOff>88658</xdr:rowOff>
    </xdr:to>
    <xdr:sp macro="" textlink="">
      <xdr:nvSpPr>
        <xdr:cNvPr id="724" name="楕円 723"/>
        <xdr:cNvSpPr/>
      </xdr:nvSpPr>
      <xdr:spPr>
        <a:xfrm>
          <a:off x="12763500" y="169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79785</xdr:rowOff>
    </xdr:from>
    <xdr:ext cx="534377" cy="259045"/>
    <xdr:sp macro="" textlink="">
      <xdr:nvSpPr>
        <xdr:cNvPr id="725" name="テキスト ボックス 724"/>
        <xdr:cNvSpPr txBox="1"/>
      </xdr:nvSpPr>
      <xdr:spPr>
        <a:xfrm>
          <a:off x="12547111" y="1705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9" name="直線コネクタ 748"/>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2" name="諸支出金最大値テキスト"/>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3" name="直線コネクタ 752"/>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55" name="諸支出金平均値テキスト"/>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6" name="フローチャート: 判断 755"/>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8" name="フローチャート: 判断 757"/>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59" name="テキスト ボックス 758"/>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1" name="フローチャート: 判断 760"/>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2" name="テキスト ボックス 761"/>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4" name="フローチャート: 判断 763"/>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65" name="テキスト ボックス 764"/>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6" name="フローチャート: 判断 765"/>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67" name="テキスト ボックス 766"/>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38,580</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％の減少となっている。その要因としては、新市民会館おおみや（</a:t>
          </a:r>
          <a:r>
            <a:rPr kumimoji="1" lang="en-US" altLang="ja-JP" sz="1300">
              <a:latin typeface="ＭＳ Ｐゴシック" panose="020B0600070205080204" pitchFamily="50" charset="-128"/>
              <a:ea typeface="ＭＳ Ｐゴシック" panose="020B0600070205080204" pitchFamily="50" charset="-128"/>
            </a:rPr>
            <a:t>RaiBoC Hall</a:t>
          </a:r>
          <a:r>
            <a:rPr kumimoji="1" lang="ja-JP" altLang="en-US" sz="1300">
              <a:latin typeface="ＭＳ Ｐゴシック" panose="020B0600070205080204" pitchFamily="50" charset="-128"/>
              <a:ea typeface="ＭＳ Ｐゴシック" panose="020B0600070205080204" pitchFamily="50" charset="-128"/>
            </a:rPr>
            <a:t>）の床取得費の支払いが完了したことによる文化施設整備事業の減等によるものである。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178,157</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％の増加となっている。その要因としては、電気・ガス・食料品等価格高騰緊急支援給付金給付事業が令和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年度より実施されたことや障害福祉サービスの給付、保育需要の高まりによる特定教育・保育施設等の給付が毎年度増加していること等によるものである。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53,855</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％の増加となっている。その要因としては、クリーンセンター大崎基幹的設備改良工事の進捗や新型コロナウイルスワクチン接種事業の経費増等によるものである。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51,654</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％の増加となっている。その要因としては、浦和駅西口南高砂地区市街地再開発事業の進捗等によるものである。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今後も人口の増加は見込まれるものの、物価高騰の影響や総合振興計画等に基づく普通建設事業費等の増加、対象者数の増による扶助費の増加等により、住民一人当たりの金額は増加することが予想される。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標準財政規模が</a:t>
          </a:r>
          <a:r>
            <a:rPr kumimoji="1" lang="en-US" altLang="ja-JP" sz="1200">
              <a:latin typeface="ＭＳ ゴシック" pitchFamily="49" charset="-128"/>
              <a:ea typeface="ＭＳ ゴシック" pitchFamily="49" charset="-128"/>
            </a:rPr>
            <a:t>39</a:t>
          </a:r>
          <a:r>
            <a:rPr kumimoji="1" lang="ja-JP" altLang="en-US" sz="1200">
              <a:latin typeface="ＭＳ ゴシック" pitchFamily="49" charset="-128"/>
              <a:ea typeface="ＭＳ ゴシック" pitchFamily="49" charset="-128"/>
            </a:rPr>
            <a:t>億円減額し、財政調整基金残高が</a:t>
          </a:r>
          <a:r>
            <a:rPr kumimoji="1" lang="en-US" altLang="ja-JP" sz="1200">
              <a:latin typeface="ＭＳ ゴシック" pitchFamily="49" charset="-128"/>
              <a:ea typeface="ＭＳ ゴシック" pitchFamily="49" charset="-128"/>
            </a:rPr>
            <a:t>73</a:t>
          </a:r>
          <a:r>
            <a:rPr kumimoji="1" lang="ja-JP" altLang="en-US" sz="1200">
              <a:latin typeface="ＭＳ ゴシック" pitchFamily="49" charset="-128"/>
              <a:ea typeface="ＭＳ ゴシック" pitchFamily="49" charset="-128"/>
            </a:rPr>
            <a:t>億円増額したことで、財政調整基金残高の標準財政規模比は増加した。</a:t>
          </a:r>
        </a:p>
        <a:p>
          <a:r>
            <a:rPr kumimoji="1" lang="ja-JP" altLang="en-US" sz="1200">
              <a:latin typeface="ＭＳ ゴシック" pitchFamily="49" charset="-128"/>
              <a:ea typeface="ＭＳ ゴシック" pitchFamily="49" charset="-128"/>
            </a:rPr>
            <a:t>　実質収支額の標準財政規模比は、標準財政規模が</a:t>
          </a:r>
          <a:r>
            <a:rPr kumimoji="1" lang="en-US" altLang="ja-JP" sz="1200">
              <a:latin typeface="ＭＳ ゴシック" pitchFamily="49" charset="-128"/>
              <a:ea typeface="ＭＳ ゴシック" pitchFamily="49" charset="-128"/>
            </a:rPr>
            <a:t>39</a:t>
          </a:r>
          <a:r>
            <a:rPr kumimoji="1" lang="ja-JP" altLang="en-US" sz="1200">
              <a:latin typeface="ＭＳ ゴシック" pitchFamily="49" charset="-128"/>
              <a:ea typeface="ＭＳ ゴシック" pitchFamily="49" charset="-128"/>
            </a:rPr>
            <a:t>億円減額し、実質収支額が令和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年度比で</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億円減額したことから減少した。</a:t>
          </a:r>
        </a:p>
        <a:p>
          <a:r>
            <a:rPr kumimoji="1" lang="ja-JP" altLang="en-US" sz="1200">
              <a:latin typeface="ＭＳ ゴシック" pitchFamily="49" charset="-128"/>
              <a:ea typeface="ＭＳ ゴシック" pitchFamily="49" charset="-128"/>
            </a:rPr>
            <a:t>　実質単年度収支の標準財政規模比は、単年度収支が</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億円減少し、財政調整基金の積立金が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億円減少したことで、実質単年度収支が令和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年度比で</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億円減額したことから減少した。</a:t>
          </a:r>
        </a:p>
        <a:p>
          <a:r>
            <a:rPr kumimoji="1" lang="ja-JP" altLang="en-US" sz="1200">
              <a:latin typeface="ＭＳ ゴシック" pitchFamily="49" charset="-128"/>
              <a:ea typeface="ＭＳ ゴシック" pitchFamily="49" charset="-128"/>
            </a:rPr>
            <a:t>  今後も行財政改革を推進し、事業の選択と集中による歳出削減や歳入の確保を図り、健全な財政運営の維持に努めていく必要がある。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標準税収入額等が増となった一方で、普通交付税及び臨時財政対策債発行可能額が減額し、標準財政規模は</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億円減額となった。</a:t>
          </a:r>
        </a:p>
        <a:p>
          <a:r>
            <a:rPr kumimoji="1" lang="ja-JP" altLang="en-US" sz="1400">
              <a:latin typeface="ＭＳ ゴシック" pitchFamily="49" charset="-128"/>
              <a:ea typeface="ＭＳ ゴシック" pitchFamily="49" charset="-128"/>
            </a:rPr>
            <a:t>　このような中で、さいたま市病院事業会計は、流動資産の増等により資金剰余額が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億円増額し、比率が増加した。</a:t>
          </a:r>
        </a:p>
        <a:p>
          <a:r>
            <a:rPr kumimoji="1" lang="ja-JP" altLang="en-US" sz="1400">
              <a:latin typeface="ＭＳ ゴシック" pitchFamily="49" charset="-128"/>
              <a:ea typeface="ＭＳ ゴシック" pitchFamily="49" charset="-128"/>
            </a:rPr>
            <a:t>　一般会計は、市税の増等により歳入総額が増額となり、翌年度に繰り越すべき財源が減額となる一方で、電力・ガス・食料品等価格高騰緊急支援金の給付等により歳出総額が増額となったことで、実質収支額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億円減額し、比率が減少した。</a:t>
          </a:r>
        </a:p>
        <a:p>
          <a:r>
            <a:rPr kumimoji="1" lang="ja-JP" altLang="en-US" sz="1400">
              <a:latin typeface="ＭＳ ゴシック" pitchFamily="49" charset="-128"/>
              <a:ea typeface="ＭＳ ゴシック" pitchFamily="49" charset="-128"/>
            </a:rPr>
            <a:t>　全ての会計で黒字となっており、健全な財政運営を維持している。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B1" sqref="B1:DI1"/>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666656729</v>
      </c>
      <c r="BO4" s="449"/>
      <c r="BP4" s="449"/>
      <c r="BQ4" s="449"/>
      <c r="BR4" s="449"/>
      <c r="BS4" s="449"/>
      <c r="BT4" s="449"/>
      <c r="BU4" s="450"/>
      <c r="BV4" s="448">
        <v>654914371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1.8</v>
      </c>
      <c r="CU4" s="589"/>
      <c r="CV4" s="589"/>
      <c r="CW4" s="589"/>
      <c r="CX4" s="589"/>
      <c r="CY4" s="589"/>
      <c r="CZ4" s="589"/>
      <c r="DA4" s="590"/>
      <c r="DB4" s="588">
        <v>2.2000000000000002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657348945</v>
      </c>
      <c r="BO5" s="420"/>
      <c r="BP5" s="420"/>
      <c r="BQ5" s="420"/>
      <c r="BR5" s="420"/>
      <c r="BS5" s="420"/>
      <c r="BT5" s="420"/>
      <c r="BU5" s="421"/>
      <c r="BV5" s="419">
        <v>640991108</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95.6</v>
      </c>
      <c r="CU5" s="417"/>
      <c r="CV5" s="417"/>
      <c r="CW5" s="417"/>
      <c r="CX5" s="417"/>
      <c r="CY5" s="417"/>
      <c r="CZ5" s="417"/>
      <c r="DA5" s="418"/>
      <c r="DB5" s="416">
        <v>92.5</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9307784</v>
      </c>
      <c r="BO6" s="420"/>
      <c r="BP6" s="420"/>
      <c r="BQ6" s="420"/>
      <c r="BR6" s="420"/>
      <c r="BS6" s="420"/>
      <c r="BT6" s="420"/>
      <c r="BU6" s="421"/>
      <c r="BV6" s="419">
        <v>13923263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98</v>
      </c>
      <c r="CU6" s="563"/>
      <c r="CV6" s="563"/>
      <c r="CW6" s="563"/>
      <c r="CX6" s="563"/>
      <c r="CY6" s="563"/>
      <c r="CZ6" s="563"/>
      <c r="DA6" s="564"/>
      <c r="DB6" s="562">
        <v>97.9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3347174</v>
      </c>
      <c r="BO7" s="420"/>
      <c r="BP7" s="420"/>
      <c r="BQ7" s="420"/>
      <c r="BR7" s="420"/>
      <c r="BS7" s="420"/>
      <c r="BT7" s="420"/>
      <c r="BU7" s="421"/>
      <c r="BV7" s="419">
        <v>6595506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322781920</v>
      </c>
      <c r="CU7" s="420"/>
      <c r="CV7" s="420"/>
      <c r="CW7" s="420"/>
      <c r="CX7" s="420"/>
      <c r="CY7" s="420"/>
      <c r="CZ7" s="420"/>
      <c r="DA7" s="421"/>
      <c r="DB7" s="419">
        <v>326717230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5960610</v>
      </c>
      <c r="BO8" s="420"/>
      <c r="BP8" s="420"/>
      <c r="BQ8" s="420"/>
      <c r="BR8" s="420"/>
      <c r="BS8" s="420"/>
      <c r="BT8" s="420"/>
      <c r="BU8" s="421"/>
      <c r="BV8" s="419">
        <v>7327757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0.96</v>
      </c>
      <c r="CU8" s="523"/>
      <c r="CV8" s="523"/>
      <c r="CW8" s="523"/>
      <c r="CX8" s="523"/>
      <c r="CY8" s="523"/>
      <c r="CZ8" s="523"/>
      <c r="DA8" s="524"/>
      <c r="DB8" s="522">
        <v>0.97</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1324025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103</v>
      </c>
      <c r="AV9" s="478"/>
      <c r="AW9" s="478"/>
      <c r="AX9" s="478"/>
      <c r="AY9" s="433" t="s">
        <v>118</v>
      </c>
      <c r="AZ9" s="434"/>
      <c r="BA9" s="434"/>
      <c r="BB9" s="434"/>
      <c r="BC9" s="434"/>
      <c r="BD9" s="434"/>
      <c r="BE9" s="434"/>
      <c r="BF9" s="434"/>
      <c r="BG9" s="434"/>
      <c r="BH9" s="434"/>
      <c r="BI9" s="434"/>
      <c r="BJ9" s="434"/>
      <c r="BK9" s="434"/>
      <c r="BL9" s="434"/>
      <c r="BM9" s="435"/>
      <c r="BN9" s="419">
        <v>-1367147</v>
      </c>
      <c r="BO9" s="420"/>
      <c r="BP9" s="420"/>
      <c r="BQ9" s="420"/>
      <c r="BR9" s="420"/>
      <c r="BS9" s="420"/>
      <c r="BT9" s="420"/>
      <c r="BU9" s="421"/>
      <c r="BV9" s="419">
        <v>-462425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14.4</v>
      </c>
      <c r="CU9" s="417"/>
      <c r="CV9" s="417"/>
      <c r="CW9" s="417"/>
      <c r="CX9" s="417"/>
      <c r="CY9" s="417"/>
      <c r="CZ9" s="417"/>
      <c r="DA9" s="418"/>
      <c r="DB9" s="416">
        <v>14.5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1263979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7328244</v>
      </c>
      <c r="BO10" s="420"/>
      <c r="BP10" s="420"/>
      <c r="BQ10" s="420"/>
      <c r="BR10" s="420"/>
      <c r="BS10" s="420"/>
      <c r="BT10" s="420"/>
      <c r="BU10" s="421"/>
      <c r="BV10" s="419">
        <v>7790452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1339333</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128</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1310452</v>
      </c>
      <c r="S13" s="507"/>
      <c r="T13" s="507"/>
      <c r="U13" s="507"/>
      <c r="V13" s="508"/>
      <c r="W13" s="509" t="s">
        <v>141</v>
      </c>
      <c r="X13" s="405"/>
      <c r="Y13" s="405"/>
      <c r="Z13" s="405"/>
      <c r="AA13" s="405"/>
      <c r="AB13" s="406"/>
      <c r="AC13" s="372">
        <v>4116</v>
      </c>
      <c r="AD13" s="373"/>
      <c r="AE13" s="373"/>
      <c r="AF13" s="373"/>
      <c r="AG13" s="374"/>
      <c r="AH13" s="372">
        <v>4129</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5961097</v>
      </c>
      <c r="BO13" s="420"/>
      <c r="BP13" s="420"/>
      <c r="BQ13" s="420"/>
      <c r="BR13" s="420"/>
      <c r="BS13" s="420"/>
      <c r="BT13" s="420"/>
      <c r="BU13" s="421"/>
      <c r="BV13" s="419">
        <v>7328027</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6.6</v>
      </c>
      <c r="CU13" s="417"/>
      <c r="CV13" s="417"/>
      <c r="CW13" s="417"/>
      <c r="CX13" s="417"/>
      <c r="CY13" s="417"/>
      <c r="CZ13" s="417"/>
      <c r="DA13" s="418"/>
      <c r="DB13" s="416">
        <v>6.5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1332226</v>
      </c>
      <c r="S14" s="507"/>
      <c r="T14" s="507"/>
      <c r="U14" s="507"/>
      <c r="V14" s="508"/>
      <c r="W14" s="510"/>
      <c r="X14" s="408"/>
      <c r="Y14" s="408"/>
      <c r="Z14" s="408"/>
      <c r="AA14" s="408"/>
      <c r="AB14" s="409"/>
      <c r="AC14" s="499">
        <v>0.7</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16.399999999999999</v>
      </c>
      <c r="CU14" s="517"/>
      <c r="CV14" s="517"/>
      <c r="CW14" s="517"/>
      <c r="CX14" s="517"/>
      <c r="CY14" s="517"/>
      <c r="CZ14" s="517"/>
      <c r="DA14" s="518"/>
      <c r="DB14" s="516">
        <v>18.899999999999999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1305521</v>
      </c>
      <c r="S15" s="507"/>
      <c r="T15" s="507"/>
      <c r="U15" s="507"/>
      <c r="V15" s="508"/>
      <c r="W15" s="509" t="s">
        <v>148</v>
      </c>
      <c r="X15" s="405"/>
      <c r="Y15" s="405"/>
      <c r="Z15" s="405"/>
      <c r="AA15" s="405"/>
      <c r="AB15" s="406"/>
      <c r="AC15" s="372">
        <v>104753</v>
      </c>
      <c r="AD15" s="373"/>
      <c r="AE15" s="373"/>
      <c r="AF15" s="373"/>
      <c r="AG15" s="374"/>
      <c r="AH15" s="372">
        <v>108703</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243592271</v>
      </c>
      <c r="BO15" s="449"/>
      <c r="BP15" s="449"/>
      <c r="BQ15" s="449"/>
      <c r="BR15" s="449"/>
      <c r="BS15" s="449"/>
      <c r="BT15" s="449"/>
      <c r="BU15" s="450"/>
      <c r="BV15" s="448">
        <v>229364253</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18.2</v>
      </c>
      <c r="AD16" s="500"/>
      <c r="AE16" s="500"/>
      <c r="AF16" s="500"/>
      <c r="AG16" s="501"/>
      <c r="AH16" s="499">
        <v>20.2</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253364928</v>
      </c>
      <c r="BO16" s="420"/>
      <c r="BP16" s="420"/>
      <c r="BQ16" s="420"/>
      <c r="BR16" s="420"/>
      <c r="BS16" s="420"/>
      <c r="BT16" s="420"/>
      <c r="BU16" s="421"/>
      <c r="BV16" s="419">
        <v>244451575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465779</v>
      </c>
      <c r="AD17" s="373"/>
      <c r="AE17" s="373"/>
      <c r="AF17" s="373"/>
      <c r="AG17" s="374"/>
      <c r="AH17" s="372">
        <v>425008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304729855</v>
      </c>
      <c r="BO17" s="420"/>
      <c r="BP17" s="420"/>
      <c r="BQ17" s="420"/>
      <c r="BR17" s="420"/>
      <c r="BS17" s="420"/>
      <c r="BT17" s="420"/>
      <c r="BU17" s="421"/>
      <c r="BV17" s="419">
        <v>286637054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217.43</v>
      </c>
      <c r="M18" s="472"/>
      <c r="N18" s="472"/>
      <c r="O18" s="472"/>
      <c r="P18" s="472"/>
      <c r="Q18" s="472"/>
      <c r="R18" s="473"/>
      <c r="S18" s="473"/>
      <c r="T18" s="473"/>
      <c r="U18" s="473"/>
      <c r="V18" s="474"/>
      <c r="W18" s="490"/>
      <c r="X18" s="491"/>
      <c r="Y18" s="491"/>
      <c r="Z18" s="491"/>
      <c r="AA18" s="491"/>
      <c r="AB18" s="515"/>
      <c r="AC18" s="389">
        <v>81.099999999999994</v>
      </c>
      <c r="AD18" s="390"/>
      <c r="AE18" s="390"/>
      <c r="AF18" s="390"/>
      <c r="AG18" s="475"/>
      <c r="AH18" s="389">
        <v>79</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318232671</v>
      </c>
      <c r="BO18" s="420"/>
      <c r="BP18" s="420"/>
      <c r="BQ18" s="420"/>
      <c r="BR18" s="420"/>
      <c r="BS18" s="420"/>
      <c r="BT18" s="420"/>
      <c r="BU18" s="421"/>
      <c r="BV18" s="419">
        <v>314094335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6089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381211168</v>
      </c>
      <c r="BO19" s="420"/>
      <c r="BP19" s="420"/>
      <c r="BQ19" s="420"/>
      <c r="BR19" s="420"/>
      <c r="BS19" s="420"/>
      <c r="BT19" s="420"/>
      <c r="BU19" s="421"/>
      <c r="BV19" s="419">
        <v>385493622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582475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455984431</v>
      </c>
      <c r="BO22" s="449"/>
      <c r="BP22" s="449"/>
      <c r="BQ22" s="449"/>
      <c r="BR22" s="449"/>
      <c r="BS22" s="449"/>
      <c r="BT22" s="449"/>
      <c r="BU22" s="450"/>
      <c r="BV22" s="448">
        <v>454348816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55489898</v>
      </c>
      <c r="BO23" s="420"/>
      <c r="BP23" s="420"/>
      <c r="BQ23" s="420"/>
      <c r="BR23" s="420"/>
      <c r="BS23" s="420"/>
      <c r="BT23" s="420"/>
      <c r="BU23" s="421"/>
      <c r="BV23" s="419">
        <v>62506540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12100</v>
      </c>
      <c r="R24" s="373"/>
      <c r="S24" s="373"/>
      <c r="T24" s="373"/>
      <c r="U24" s="373"/>
      <c r="V24" s="374"/>
      <c r="W24" s="462"/>
      <c r="X24" s="399"/>
      <c r="Y24" s="400"/>
      <c r="Z24" s="375" t="s">
        <v>173</v>
      </c>
      <c r="AA24" s="376"/>
      <c r="AB24" s="376"/>
      <c r="AC24" s="376"/>
      <c r="AD24" s="376"/>
      <c r="AE24" s="376"/>
      <c r="AF24" s="376"/>
      <c r="AG24" s="377"/>
      <c r="AH24" s="372">
        <v>7848</v>
      </c>
      <c r="AI24" s="373"/>
      <c r="AJ24" s="373"/>
      <c r="AK24" s="373"/>
      <c r="AL24" s="374"/>
      <c r="AM24" s="372">
        <v>24752592</v>
      </c>
      <c r="AN24" s="373"/>
      <c r="AO24" s="373"/>
      <c r="AP24" s="373"/>
      <c r="AQ24" s="373"/>
      <c r="AR24" s="374"/>
      <c r="AS24" s="372">
        <v>3154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288544985</v>
      </c>
      <c r="BO24" s="420"/>
      <c r="BP24" s="420"/>
      <c r="BQ24" s="420"/>
      <c r="BR24" s="420"/>
      <c r="BS24" s="420"/>
      <c r="BT24" s="420"/>
      <c r="BU24" s="421"/>
      <c r="BV24" s="419">
        <v>279170824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3</v>
      </c>
      <c r="M25" s="373"/>
      <c r="N25" s="373"/>
      <c r="O25" s="373"/>
      <c r="P25" s="374"/>
      <c r="Q25" s="372">
        <v>9510</v>
      </c>
      <c r="R25" s="373"/>
      <c r="S25" s="373"/>
      <c r="T25" s="373"/>
      <c r="U25" s="373"/>
      <c r="V25" s="374"/>
      <c r="W25" s="462"/>
      <c r="X25" s="399"/>
      <c r="Y25" s="400"/>
      <c r="Z25" s="375" t="s">
        <v>176</v>
      </c>
      <c r="AA25" s="376"/>
      <c r="AB25" s="376"/>
      <c r="AC25" s="376"/>
      <c r="AD25" s="376"/>
      <c r="AE25" s="376"/>
      <c r="AF25" s="376"/>
      <c r="AG25" s="377"/>
      <c r="AH25" s="372">
        <v>1338</v>
      </c>
      <c r="AI25" s="373"/>
      <c r="AJ25" s="373"/>
      <c r="AK25" s="373"/>
      <c r="AL25" s="374"/>
      <c r="AM25" s="372">
        <v>4333782</v>
      </c>
      <c r="AN25" s="373"/>
      <c r="AO25" s="373"/>
      <c r="AP25" s="373"/>
      <c r="AQ25" s="373"/>
      <c r="AR25" s="374"/>
      <c r="AS25" s="372">
        <v>3239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158387429</v>
      </c>
      <c r="BO25" s="449"/>
      <c r="BP25" s="449"/>
      <c r="BQ25" s="449"/>
      <c r="BR25" s="449"/>
      <c r="BS25" s="449"/>
      <c r="BT25" s="449"/>
      <c r="BU25" s="450"/>
      <c r="BV25" s="448">
        <v>165486846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7920</v>
      </c>
      <c r="R26" s="373"/>
      <c r="S26" s="373"/>
      <c r="T26" s="373"/>
      <c r="U26" s="373"/>
      <c r="V26" s="374"/>
      <c r="W26" s="462"/>
      <c r="X26" s="399"/>
      <c r="Y26" s="400"/>
      <c r="Z26" s="375" t="s">
        <v>179</v>
      </c>
      <c r="AA26" s="430"/>
      <c r="AB26" s="430"/>
      <c r="AC26" s="430"/>
      <c r="AD26" s="430"/>
      <c r="AE26" s="430"/>
      <c r="AF26" s="430"/>
      <c r="AG26" s="431"/>
      <c r="AH26" s="372">
        <v>635</v>
      </c>
      <c r="AI26" s="373"/>
      <c r="AJ26" s="373"/>
      <c r="AK26" s="373"/>
      <c r="AL26" s="374"/>
      <c r="AM26" s="372">
        <v>2153920</v>
      </c>
      <c r="AN26" s="373"/>
      <c r="AO26" s="373"/>
      <c r="AP26" s="373"/>
      <c r="AQ26" s="373"/>
      <c r="AR26" s="374"/>
      <c r="AS26" s="372">
        <v>3392</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3516427</v>
      </c>
      <c r="BO26" s="420"/>
      <c r="BP26" s="420"/>
      <c r="BQ26" s="420"/>
      <c r="BR26" s="420"/>
      <c r="BS26" s="420"/>
      <c r="BT26" s="420"/>
      <c r="BU26" s="421"/>
      <c r="BV26" s="419">
        <v>3957969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9770</v>
      </c>
      <c r="R27" s="373"/>
      <c r="S27" s="373"/>
      <c r="T27" s="373"/>
      <c r="U27" s="373"/>
      <c r="V27" s="374"/>
      <c r="W27" s="462"/>
      <c r="X27" s="399"/>
      <c r="Y27" s="400"/>
      <c r="Z27" s="375" t="s">
        <v>182</v>
      </c>
      <c r="AA27" s="376"/>
      <c r="AB27" s="376"/>
      <c r="AC27" s="376"/>
      <c r="AD27" s="376"/>
      <c r="AE27" s="376"/>
      <c r="AF27" s="376"/>
      <c r="AG27" s="377"/>
      <c r="AH27" s="372">
        <v>5460</v>
      </c>
      <c r="AI27" s="373"/>
      <c r="AJ27" s="373"/>
      <c r="AK27" s="373"/>
      <c r="AL27" s="374"/>
      <c r="AM27" s="372">
        <v>18407511</v>
      </c>
      <c r="AN27" s="373"/>
      <c r="AO27" s="373"/>
      <c r="AP27" s="373"/>
      <c r="AQ27" s="373"/>
      <c r="AR27" s="374"/>
      <c r="AS27" s="372">
        <v>3371</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139</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8730</v>
      </c>
      <c r="R28" s="373"/>
      <c r="S28" s="373"/>
      <c r="T28" s="373"/>
      <c r="U28" s="373"/>
      <c r="V28" s="374"/>
      <c r="W28" s="462"/>
      <c r="X28" s="399"/>
      <c r="Y28" s="400"/>
      <c r="Z28" s="375" t="s">
        <v>185</v>
      </c>
      <c r="AA28" s="376"/>
      <c r="AB28" s="376"/>
      <c r="AC28" s="376"/>
      <c r="AD28" s="376"/>
      <c r="AE28" s="376"/>
      <c r="AF28" s="376"/>
      <c r="AG28" s="377"/>
      <c r="AH28" s="372">
        <v>549</v>
      </c>
      <c r="AI28" s="373"/>
      <c r="AJ28" s="373"/>
      <c r="AK28" s="373"/>
      <c r="AL28" s="374"/>
      <c r="AM28" s="372">
        <v>1614060</v>
      </c>
      <c r="AN28" s="373"/>
      <c r="AO28" s="373"/>
      <c r="AP28" s="373"/>
      <c r="AQ28" s="373"/>
      <c r="AR28" s="374"/>
      <c r="AS28" s="372">
        <v>2940</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37616171</v>
      </c>
      <c r="BO28" s="449"/>
      <c r="BP28" s="449"/>
      <c r="BQ28" s="449"/>
      <c r="BR28" s="449"/>
      <c r="BS28" s="449"/>
      <c r="BT28" s="449"/>
      <c r="BU28" s="450"/>
      <c r="BV28" s="448">
        <v>30287927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58</v>
      </c>
      <c r="M29" s="373"/>
      <c r="N29" s="373"/>
      <c r="O29" s="373"/>
      <c r="P29" s="374"/>
      <c r="Q29" s="372">
        <v>8070</v>
      </c>
      <c r="R29" s="373"/>
      <c r="S29" s="373"/>
      <c r="T29" s="373"/>
      <c r="U29" s="373"/>
      <c r="V29" s="374"/>
      <c r="W29" s="463"/>
      <c r="X29" s="464"/>
      <c r="Y29" s="465"/>
      <c r="Z29" s="375" t="s">
        <v>188</v>
      </c>
      <c r="AA29" s="376"/>
      <c r="AB29" s="376"/>
      <c r="AC29" s="376"/>
      <c r="AD29" s="376"/>
      <c r="AE29" s="376"/>
      <c r="AF29" s="376"/>
      <c r="AG29" s="377"/>
      <c r="AH29" s="372">
        <v>13857</v>
      </c>
      <c r="AI29" s="373"/>
      <c r="AJ29" s="373"/>
      <c r="AK29" s="373"/>
      <c r="AL29" s="374"/>
      <c r="AM29" s="372">
        <v>44774163</v>
      </c>
      <c r="AN29" s="373"/>
      <c r="AO29" s="373"/>
      <c r="AP29" s="373"/>
      <c r="AQ29" s="373"/>
      <c r="AR29" s="374"/>
      <c r="AS29" s="372">
        <v>3231</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1479183</v>
      </c>
      <c r="BO29" s="420"/>
      <c r="BP29" s="420"/>
      <c r="BQ29" s="420"/>
      <c r="BR29" s="420"/>
      <c r="BS29" s="420"/>
      <c r="BT29" s="420"/>
      <c r="BU29" s="421"/>
      <c r="BV29" s="419">
        <v>1489091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101.6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28807571</v>
      </c>
      <c r="BO30" s="454"/>
      <c r="BP30" s="454"/>
      <c r="BQ30" s="454"/>
      <c r="BR30" s="454"/>
      <c r="BS30" s="454"/>
      <c r="BT30" s="454"/>
      <c r="BU30" s="455"/>
      <c r="BV30" s="453">
        <v>24830958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203</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7</v>
      </c>
      <c r="V34" s="367"/>
      <c r="W34" s="368" t="str">
        <f>IF('各会計、関係団体の財政状況及び健全化判断比率'!B28="","",'各会計、関係団体の財政状況及び健全化判断比率'!B28)</f>
        <v>さいたま市国民健康保険事業特別会計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IF('各会計、関係団体の財政状況及び健全化判断比率'!B31="","",'各会計、関係団体の財政状況及び健全化判断比率'!B31)</f>
        <v>さいたま市水道事業会計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IF('各会計、関係団体の財政状況及び健全化判断比率'!B34="","",'各会計、関係団体の財政状況及び健全化判断比率'!B34)</f>
        <v>さいたま市食肉中央卸売市場及びと畜場事業特別会計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彩の国さいたま人づくり広域連合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公益財団法人さいたま市スポーツ協会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さいたま市母子父子寡婦福祉資金貸付事業特別会計</v>
      </c>
      <c r="F35" s="368"/>
      <c r="G35" s="368"/>
      <c r="H35" s="368"/>
      <c r="I35" s="368"/>
      <c r="J35" s="368"/>
      <c r="K35" s="368"/>
      <c r="L35" s="368"/>
      <c r="M35" s="368"/>
      <c r="N35" s="368"/>
      <c r="O35" s="368"/>
      <c r="P35" s="368"/>
      <c r="Q35" s="368"/>
      <c r="R35" s="368"/>
      <c r="S35" s="368"/>
      <c r="T35" s="181"/>
      <c r="U35" s="367">
        <f>IF(W35="","",U34+1)</f>
        <v>8</v>
      </c>
      <c r="V35" s="367"/>
      <c r="W35" s="368" t="str">
        <f>IF('各会計、関係団体の財政状況及び健全化判断比率'!B29="","",'各会計、関係団体の財政状況及び健全化判断比率'!B29)</f>
        <v>さいたま市介護保険事業特別会計</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IF('各会計、関係団体の財政状況及び健全化判断比率'!B32="","",'各会計、関係団体の財政状況及び健全化判断比率'!B32)</f>
        <v>さいたま市病院事業会計</v>
      </c>
      <c r="AP35" s="368"/>
      <c r="AQ35" s="368"/>
      <c r="AR35" s="368"/>
      <c r="AS35" s="368"/>
      <c r="AT35" s="368"/>
      <c r="AU35" s="368"/>
      <c r="AV35" s="368"/>
      <c r="AW35" s="368"/>
      <c r="AX35" s="368"/>
      <c r="AY35" s="368"/>
      <c r="AZ35" s="368"/>
      <c r="BA35" s="368"/>
      <c r="BB35" s="368"/>
      <c r="BC35" s="368"/>
      <c r="BD35" s="181"/>
      <c r="BE35" s="367">
        <f t="shared" ref="BE35:BE43" si="1">IF(BG35="","",BE34+1)</f>
        <v>14</v>
      </c>
      <c r="BF35" s="367"/>
      <c r="BG35" s="368" t="str">
        <f>IF('各会計、関係団体の財政状況及び健全化判断比率'!B35="","",'各会計、関係団体の財政状況及び健全化判断比率'!B35)</f>
        <v>宅地造成事業</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埼玉県都市競艇組合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公益財団法人さいたま市文化振興事業団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さいたま市用地先行取得事業特別会計</v>
      </c>
      <c r="F36" s="368"/>
      <c r="G36" s="368"/>
      <c r="H36" s="368"/>
      <c r="I36" s="368"/>
      <c r="J36" s="368"/>
      <c r="K36" s="368"/>
      <c r="L36" s="368"/>
      <c r="M36" s="368"/>
      <c r="N36" s="368"/>
      <c r="O36" s="368"/>
      <c r="P36" s="368"/>
      <c r="Q36" s="368"/>
      <c r="R36" s="368"/>
      <c r="S36" s="368"/>
      <c r="T36" s="181"/>
      <c r="U36" s="367">
        <f t="shared" ref="U36:U43" si="4">IF(W36="","",U35+1)</f>
        <v>9</v>
      </c>
      <c r="V36" s="367"/>
      <c r="W36" s="368" t="str">
        <f>IF('各会計、関係団体の財政状況及び健全化判断比率'!B30="","",'各会計、関係団体の財政状況及び健全化判断比率'!B30)</f>
        <v>さいたま市後期高齢者医療事業特別会計</v>
      </c>
      <c r="X36" s="368"/>
      <c r="Y36" s="368"/>
      <c r="Z36" s="368"/>
      <c r="AA36" s="368"/>
      <c r="AB36" s="368"/>
      <c r="AC36" s="368"/>
      <c r="AD36" s="368"/>
      <c r="AE36" s="368"/>
      <c r="AF36" s="368"/>
      <c r="AG36" s="368"/>
      <c r="AH36" s="368"/>
      <c r="AI36" s="368"/>
      <c r="AJ36" s="368"/>
      <c r="AK36" s="368"/>
      <c r="AL36" s="181"/>
      <c r="AM36" s="367">
        <f t="shared" si="0"/>
        <v>12</v>
      </c>
      <c r="AN36" s="367"/>
      <c r="AO36" s="368" t="str">
        <f>IF('各会計、関係団体の財政状況及び健全化判断比率'!B33="","",'各会計、関係団体の財政状況及び健全化判断比率'!B33)</f>
        <v>さいたま市下水道事業会計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埼玉県浦和競馬組合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一般財団法人さいたま市浦和地域医療センター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さいたま市大宮駅西口都市改造事業特別会計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埼玉県後期高齢者医療広域連合（一般会計）</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公益財団法人さいたま市産業創造財団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さいたま市南与野駅西口土地区画整理事業特別会計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埼玉県後期高齢者医療広域連合（特別会計）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公益社団法人さいたま観光国際協会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f t="shared" si="5"/>
        <v>6</v>
      </c>
      <c r="D39" s="367"/>
      <c r="E39" s="368" t="str">
        <f>IF('各会計、関係団体の財政状況及び健全化判断比率'!B12="","",'各会計、関係団体の財政状況及び健全化判断比率'!B12)</f>
        <v>さいたま市公債管理特別会計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25</v>
      </c>
      <c r="CP39" s="367"/>
      <c r="CQ39" s="368" t="str">
        <f>IF('各会計、関係団体の財政状況及び健全化判断比率'!BS12="","",'各会計、関係団体の財政状況及び健全化判断比率'!BS12)</f>
        <v>公益財団法人さいたま市公園緑地協会</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26</v>
      </c>
      <c r="CP40" s="367"/>
      <c r="CQ40" s="368" t="str">
        <f>IF('各会計、関係団体の財政状況及び健全化判断比率'!BS13="","",'各会計、関係団体の財政状況及び健全化判断比率'!BS13)</f>
        <v>一般財団法人さいたま市都市整備公社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27</v>
      </c>
      <c r="CP41" s="367"/>
      <c r="CQ41" s="368" t="str">
        <f>IF('各会計、関係団体の財政状況及び健全化判断比率'!BS14="","",'各会計、関係団体の財政状況及び健全化判断比率'!BS14)</f>
        <v>北浦和ターミナルビル株式会社</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28</v>
      </c>
      <c r="CP42" s="367"/>
      <c r="CQ42" s="368" t="str">
        <f>IF('各会計、関係団体の財政状況及び健全化判断比率'!BS15="","",'各会計、関係団体の財政状況及び健全化判断比率'!BS15)</f>
        <v>与野都市開発株式会社</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29</v>
      </c>
      <c r="CP43" s="367"/>
      <c r="CQ43" s="368" t="str">
        <f>IF('各会計、関係団体の財政状況及び健全化判断比率'!BS16="","",'各会計、関係団体の財政状況及び健全化判断比率'!BS16)</f>
        <v>岩槻都市振興株式会社</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wcLXBsiZvlaAjDcajcVNjmy8xiwVmKHTie8xgyINoWMhcznXd68ZGdguJqTQlv5Qa2gUytR+daPYhfyrHtyVPg==" saltValue="3OEV7nXNfp6Z5q2tVlnI+A==" spinCount="100000" sheet="1" objects="1" scenarios="1"/>
  <customSheetViews>
    <customSheetView guid="{F6849D1C-DEF9-4AC8-9B6C-3EF7D5A78719}" scale="70" showGridLines="0" fitToPage="1" hiddenRows="1" hiddenColumns="1" topLeftCell="A22">
      <selection activeCell="CO34" sqref="CO34:CP34"/>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571</v>
      </c>
      <c r="D34" s="1151"/>
      <c r="E34" s="1152"/>
      <c r="F34" s="32">
        <v>4.37</v>
      </c>
      <c r="G34" s="33">
        <v>3.91</v>
      </c>
      <c r="H34" s="33">
        <v>3.64</v>
      </c>
      <c r="I34" s="33">
        <v>3.84</v>
      </c>
      <c r="J34" s="34">
        <v>3.86</v>
      </c>
      <c r="K34" s="22"/>
      <c r="L34" s="22"/>
      <c r="M34" s="22"/>
      <c r="N34" s="22"/>
      <c r="O34" s="22"/>
      <c r="P34" s="22"/>
    </row>
    <row r="35" spans="1:16" ht="39" customHeight="1" x14ac:dyDescent="0.2">
      <c r="A35" s="22"/>
      <c r="B35" s="35"/>
      <c r="C35" s="1145" t="s">
        <v>572</v>
      </c>
      <c r="D35" s="1146"/>
      <c r="E35" s="1147"/>
      <c r="F35" s="36">
        <v>1.85</v>
      </c>
      <c r="G35" s="37">
        <v>0.8</v>
      </c>
      <c r="H35" s="37">
        <v>1.46</v>
      </c>
      <c r="I35" s="37">
        <v>2.1</v>
      </c>
      <c r="J35" s="38">
        <v>2.5499999999999998</v>
      </c>
      <c r="K35" s="22"/>
      <c r="L35" s="22"/>
      <c r="M35" s="22"/>
      <c r="N35" s="22"/>
      <c r="O35" s="22"/>
      <c r="P35" s="22"/>
    </row>
    <row r="36" spans="1:16" ht="39" customHeight="1" x14ac:dyDescent="0.2">
      <c r="A36" s="22"/>
      <c r="B36" s="35"/>
      <c r="C36" s="1145" t="s">
        <v>573</v>
      </c>
      <c r="D36" s="1146"/>
      <c r="E36" s="1147"/>
      <c r="F36" s="36">
        <v>0.49</v>
      </c>
      <c r="G36" s="37">
        <v>0.57999999999999996</v>
      </c>
      <c r="H36" s="37">
        <v>2.5099999999999998</v>
      </c>
      <c r="I36" s="37">
        <v>2.2400000000000002</v>
      </c>
      <c r="J36" s="38">
        <v>1.84</v>
      </c>
      <c r="K36" s="22"/>
      <c r="L36" s="22"/>
      <c r="M36" s="22"/>
      <c r="N36" s="22"/>
      <c r="O36" s="22"/>
      <c r="P36" s="22"/>
    </row>
    <row r="37" spans="1:16" ht="39" customHeight="1" x14ac:dyDescent="0.2">
      <c r="A37" s="22"/>
      <c r="B37" s="35"/>
      <c r="C37" s="1145" t="s">
        <v>574</v>
      </c>
      <c r="D37" s="1146"/>
      <c r="E37" s="1147"/>
      <c r="F37" s="36">
        <v>1.33</v>
      </c>
      <c r="G37" s="37">
        <v>1.54</v>
      </c>
      <c r="H37" s="37">
        <v>1.68</v>
      </c>
      <c r="I37" s="37">
        <v>1.72</v>
      </c>
      <c r="J37" s="38">
        <v>1.57</v>
      </c>
      <c r="K37" s="22"/>
      <c r="L37" s="22"/>
      <c r="M37" s="22"/>
      <c r="N37" s="22"/>
      <c r="O37" s="22"/>
      <c r="P37" s="22"/>
    </row>
    <row r="38" spans="1:16" ht="39" customHeight="1" x14ac:dyDescent="0.2">
      <c r="A38" s="22"/>
      <c r="B38" s="35"/>
      <c r="C38" s="1145" t="s">
        <v>575</v>
      </c>
      <c r="D38" s="1146"/>
      <c r="E38" s="1147"/>
      <c r="F38" s="36">
        <v>0.33</v>
      </c>
      <c r="G38" s="37">
        <v>0.24</v>
      </c>
      <c r="H38" s="37">
        <v>0.63</v>
      </c>
      <c r="I38" s="37">
        <v>0.64</v>
      </c>
      <c r="J38" s="38">
        <v>0.85</v>
      </c>
      <c r="K38" s="22"/>
      <c r="L38" s="22"/>
      <c r="M38" s="22"/>
      <c r="N38" s="22"/>
      <c r="O38" s="22"/>
      <c r="P38" s="22"/>
    </row>
    <row r="39" spans="1:16" ht="39" customHeight="1" x14ac:dyDescent="0.2">
      <c r="A39" s="22"/>
      <c r="B39" s="35"/>
      <c r="C39" s="1145" t="s">
        <v>576</v>
      </c>
      <c r="D39" s="1146"/>
      <c r="E39" s="1147"/>
      <c r="F39" s="36">
        <v>0.01</v>
      </c>
      <c r="G39" s="37">
        <v>0.03</v>
      </c>
      <c r="H39" s="37">
        <v>0.47</v>
      </c>
      <c r="I39" s="37">
        <v>0.11</v>
      </c>
      <c r="J39" s="38">
        <v>0.05</v>
      </c>
      <c r="K39" s="22"/>
      <c r="L39" s="22"/>
      <c r="M39" s="22"/>
      <c r="N39" s="22"/>
      <c r="O39" s="22"/>
      <c r="P39" s="22"/>
    </row>
    <row r="40" spans="1:16" ht="39" customHeight="1" x14ac:dyDescent="0.2">
      <c r="A40" s="22"/>
      <c r="B40" s="35"/>
      <c r="C40" s="1145" t="s">
        <v>577</v>
      </c>
      <c r="D40" s="1146"/>
      <c r="E40" s="1147"/>
      <c r="F40" s="36">
        <v>0.01</v>
      </c>
      <c r="G40" s="37">
        <v>0.01</v>
      </c>
      <c r="H40" s="37">
        <v>0.01</v>
      </c>
      <c r="I40" s="37">
        <v>0.01</v>
      </c>
      <c r="J40" s="38">
        <v>0.01</v>
      </c>
      <c r="K40" s="22"/>
      <c r="L40" s="22"/>
      <c r="M40" s="22"/>
      <c r="N40" s="22"/>
      <c r="O40" s="22"/>
      <c r="P40" s="22"/>
    </row>
    <row r="41" spans="1:16" ht="39" customHeight="1" x14ac:dyDescent="0.2">
      <c r="A41" s="22"/>
      <c r="B41" s="35"/>
      <c r="C41" s="1145" t="s">
        <v>578</v>
      </c>
      <c r="D41" s="1146"/>
      <c r="E41" s="1147"/>
      <c r="F41" s="36">
        <v>0</v>
      </c>
      <c r="G41" s="37">
        <v>0</v>
      </c>
      <c r="H41" s="37">
        <v>0.02</v>
      </c>
      <c r="I41" s="37">
        <v>0</v>
      </c>
      <c r="J41" s="38">
        <v>0.01</v>
      </c>
      <c r="K41" s="22"/>
      <c r="L41" s="22"/>
      <c r="M41" s="22"/>
      <c r="N41" s="22"/>
      <c r="O41" s="22"/>
      <c r="P41" s="22"/>
    </row>
    <row r="42" spans="1:16" ht="39" customHeight="1" x14ac:dyDescent="0.2">
      <c r="A42" s="22"/>
      <c r="B42" s="39"/>
      <c r="C42" s="1145" t="s">
        <v>579</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580</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4RINPoEtze8ao4SjS5cKxSEgdXBYBLZMYeXoLdI2gGlVdySDK4Mcu7Ig0wuS1Iuk6JLLsA7avZ9V6Ym4JarCiQ==" saltValue="cc9xo3a0wcYKODdpa6eOvQ==" spinCount="100000" sheet="1" objects="1" scenarios="1"/>
  <customSheetViews>
    <customSheetView guid="{F6849D1C-DEF9-4AC8-9B6C-3EF7D5A78719}" showGridLines="0" fitToPage="1" hiddenRows="1" hiddenColumns="1">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47554</v>
      </c>
      <c r="L45" s="60">
        <v>49397</v>
      </c>
      <c r="M45" s="60">
        <v>51260</v>
      </c>
      <c r="N45" s="60">
        <v>51303</v>
      </c>
      <c r="O45" s="61">
        <v>50314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2">
      <c r="A47" s="48"/>
      <c r="B47" s="1178"/>
      <c r="C47" s="1179"/>
      <c r="D47" s="62"/>
      <c r="E47" s="1155" t="s">
        <v>14</v>
      </c>
      <c r="F47" s="1155"/>
      <c r="G47" s="1155"/>
      <c r="H47" s="1155"/>
      <c r="I47" s="1155"/>
      <c r="J47" s="1156"/>
      <c r="K47" s="63">
        <v>3333</v>
      </c>
      <c r="L47" s="64">
        <v>3333</v>
      </c>
      <c r="M47" s="64">
        <v>3333</v>
      </c>
      <c r="N47" s="64">
        <v>3333</v>
      </c>
      <c r="O47" s="65">
        <v>3333</v>
      </c>
      <c r="P47" s="48"/>
      <c r="Q47" s="48"/>
      <c r="R47" s="48"/>
      <c r="S47" s="48"/>
      <c r="T47" s="48"/>
      <c r="U47" s="48"/>
    </row>
    <row r="48" spans="1:21" ht="30.75" customHeight="1" x14ac:dyDescent="0.2">
      <c r="A48" s="48"/>
      <c r="B48" s="1178"/>
      <c r="C48" s="1179"/>
      <c r="D48" s="62"/>
      <c r="E48" s="1155" t="s">
        <v>15</v>
      </c>
      <c r="F48" s="1155"/>
      <c r="G48" s="1155"/>
      <c r="H48" s="1155"/>
      <c r="I48" s="1155"/>
      <c r="J48" s="1156"/>
      <c r="K48" s="63">
        <v>5033</v>
      </c>
      <c r="L48" s="64">
        <v>4435</v>
      </c>
      <c r="M48" s="64">
        <v>5143</v>
      </c>
      <c r="N48" s="64">
        <v>5417</v>
      </c>
      <c r="O48" s="65">
        <v>5205</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523</v>
      </c>
      <c r="L49" s="64" t="s">
        <v>523</v>
      </c>
      <c r="M49" s="64" t="s">
        <v>523</v>
      </c>
      <c r="N49" s="64" t="s">
        <v>523</v>
      </c>
      <c r="O49" s="65" t="s">
        <v>523</v>
      </c>
      <c r="P49" s="48"/>
      <c r="Q49" s="48"/>
      <c r="R49" s="48"/>
      <c r="S49" s="48"/>
      <c r="T49" s="48"/>
      <c r="U49" s="48"/>
    </row>
    <row r="50" spans="1:21" ht="30.75" customHeight="1" x14ac:dyDescent="0.2">
      <c r="A50" s="48"/>
      <c r="B50" s="1178"/>
      <c r="C50" s="1179"/>
      <c r="D50" s="62"/>
      <c r="E50" s="1155" t="s">
        <v>17</v>
      </c>
      <c r="F50" s="1155"/>
      <c r="G50" s="1155"/>
      <c r="H50" s="1155"/>
      <c r="I50" s="1155"/>
      <c r="J50" s="1156"/>
      <c r="K50" s="63">
        <v>366</v>
      </c>
      <c r="L50" s="64">
        <v>581</v>
      </c>
      <c r="M50" s="64">
        <v>577</v>
      </c>
      <c r="N50" s="64">
        <v>570</v>
      </c>
      <c r="O50" s="65">
        <v>625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523</v>
      </c>
      <c r="L51" s="64" t="s">
        <v>523</v>
      </c>
      <c r="M51" s="64" t="s">
        <v>523</v>
      </c>
      <c r="N51" s="64" t="s">
        <v>523</v>
      </c>
      <c r="O51" s="65" t="s">
        <v>523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42794</v>
      </c>
      <c r="L52" s="64">
        <v>41621</v>
      </c>
      <c r="M52" s="64">
        <v>41316</v>
      </c>
      <c r="N52" s="64">
        <v>39956</v>
      </c>
      <c r="O52" s="65">
        <v>40873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13492</v>
      </c>
      <c r="L53" s="69">
        <v>16125</v>
      </c>
      <c r="M53" s="69">
        <v>18997</v>
      </c>
      <c r="N53" s="69">
        <v>20667</v>
      </c>
      <c r="O53" s="70">
        <v>18604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5">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1" t="s">
        <v>26</v>
      </c>
      <c r="C58" s="1162"/>
      <c r="D58" s="1167" t="s">
        <v>27</v>
      </c>
      <c r="E58" s="1168"/>
      <c r="F58" s="1168"/>
      <c r="G58" s="1168"/>
      <c r="H58" s="1168"/>
      <c r="I58" s="1168"/>
      <c r="J58" s="1169"/>
      <c r="K58" s="83">
        <v>10000</v>
      </c>
      <c r="L58" s="84">
        <v>10000</v>
      </c>
      <c r="M58" s="84">
        <v>10000</v>
      </c>
      <c r="N58" s="84">
        <v>10000</v>
      </c>
      <c r="O58" s="85">
        <v>10000</v>
      </c>
    </row>
    <row r="59" spans="1:21" ht="31.5" customHeight="1" x14ac:dyDescent="0.2">
      <c r="B59" s="1163"/>
      <c r="C59" s="1164"/>
      <c r="D59" s="1170" t="s">
        <v>28</v>
      </c>
      <c r="E59" s="1171"/>
      <c r="F59" s="1171"/>
      <c r="G59" s="1171"/>
      <c r="H59" s="1171"/>
      <c r="I59" s="1171"/>
      <c r="J59" s="1172"/>
      <c r="K59" s="86">
        <v>16800</v>
      </c>
      <c r="L59" s="87">
        <v>16800</v>
      </c>
      <c r="M59" s="87">
        <v>16800</v>
      </c>
      <c r="N59" s="87">
        <v>16800</v>
      </c>
      <c r="O59" s="88">
        <v>16800</v>
      </c>
    </row>
    <row r="60" spans="1:21" ht="31.5" customHeight="1" thickBot="1" x14ac:dyDescent="0.25">
      <c r="B60" s="1165"/>
      <c r="C60" s="1166"/>
      <c r="D60" s="1173" t="s">
        <v>29</v>
      </c>
      <c r="E60" s="1174"/>
      <c r="F60" s="1174"/>
      <c r="G60" s="1174"/>
      <c r="H60" s="1174"/>
      <c r="I60" s="1174"/>
      <c r="J60" s="1175"/>
      <c r="K60" s="89">
        <v>15000</v>
      </c>
      <c r="L60" s="90">
        <v>15000</v>
      </c>
      <c r="M60" s="90">
        <v>15000</v>
      </c>
      <c r="N60" s="90">
        <v>15000</v>
      </c>
      <c r="O60" s="91">
        <v>15000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Qr34rXRZPAAD6DnF3agVBc7xlTJYh3/jYUIM9ibS3Y5iiqH8XeFqHDne7rk9HwcWOedKDL6EgjkkcxVMkUCtg==" saltValue="KKX0XK36tMt2becd3U1XqA==" spinCount="100000" sheet="1" objects="1" scenarios="1"/>
  <customSheetViews>
    <customSheetView guid="{F6849D1C-DEF9-4AC8-9B6C-3EF7D5A78719}" showGridLines="0" fitToPage="1" hiddenRows="1" hiddenColumns="1">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96" t="s">
        <v>32</v>
      </c>
      <c r="C41" s="1197"/>
      <c r="D41" s="105"/>
      <c r="E41" s="1198" t="s">
        <v>33</v>
      </c>
      <c r="F41" s="1198"/>
      <c r="G41" s="1198"/>
      <c r="H41" s="1199"/>
      <c r="I41" s="355">
        <v>471864</v>
      </c>
      <c r="J41" s="356">
        <v>471043</v>
      </c>
      <c r="K41" s="356">
        <v>466542</v>
      </c>
      <c r="L41" s="356">
        <v>468335</v>
      </c>
      <c r="M41" s="357">
        <v>470035</v>
      </c>
    </row>
    <row r="42" spans="2:13" ht="27.75" customHeight="1" x14ac:dyDescent="0.2">
      <c r="B42" s="1186"/>
      <c r="C42" s="1187"/>
      <c r="D42" s="106"/>
      <c r="E42" s="1190" t="s">
        <v>34</v>
      </c>
      <c r="F42" s="1190"/>
      <c r="G42" s="1190"/>
      <c r="H42" s="1191"/>
      <c r="I42" s="358">
        <v>5112</v>
      </c>
      <c r="J42" s="359">
        <v>4599</v>
      </c>
      <c r="K42" s="359">
        <v>4078</v>
      </c>
      <c r="L42" s="359">
        <v>4277</v>
      </c>
      <c r="M42" s="360">
        <v>4029</v>
      </c>
    </row>
    <row r="43" spans="2:13" ht="27.75" customHeight="1" x14ac:dyDescent="0.2">
      <c r="B43" s="1186"/>
      <c r="C43" s="1187"/>
      <c r="D43" s="106"/>
      <c r="E43" s="1190" t="s">
        <v>35</v>
      </c>
      <c r="F43" s="1190"/>
      <c r="G43" s="1190"/>
      <c r="H43" s="1191"/>
      <c r="I43" s="358">
        <v>60801</v>
      </c>
      <c r="J43" s="359">
        <v>75693</v>
      </c>
      <c r="K43" s="359">
        <v>73023</v>
      </c>
      <c r="L43" s="359">
        <v>70512</v>
      </c>
      <c r="M43" s="360">
        <v>68241</v>
      </c>
    </row>
    <row r="44" spans="2:13" ht="27.75" customHeight="1" x14ac:dyDescent="0.2">
      <c r="B44" s="1186"/>
      <c r="C44" s="1187"/>
      <c r="D44" s="106"/>
      <c r="E44" s="1190" t="s">
        <v>36</v>
      </c>
      <c r="F44" s="1190"/>
      <c r="G44" s="1190"/>
      <c r="H44" s="1191"/>
      <c r="I44" s="358" t="s">
        <v>523</v>
      </c>
      <c r="J44" s="359" t="s">
        <v>523</v>
      </c>
      <c r="K44" s="359" t="s">
        <v>523</v>
      </c>
      <c r="L44" s="359" t="s">
        <v>523</v>
      </c>
      <c r="M44" s="360" t="s">
        <v>523</v>
      </c>
    </row>
    <row r="45" spans="2:13" ht="27.75" customHeight="1" x14ac:dyDescent="0.2">
      <c r="B45" s="1186"/>
      <c r="C45" s="1187"/>
      <c r="D45" s="106"/>
      <c r="E45" s="1190" t="s">
        <v>37</v>
      </c>
      <c r="F45" s="1190"/>
      <c r="G45" s="1190"/>
      <c r="H45" s="1191"/>
      <c r="I45" s="358">
        <v>74885</v>
      </c>
      <c r="J45" s="359">
        <v>74154</v>
      </c>
      <c r="K45" s="359">
        <v>75224</v>
      </c>
      <c r="L45" s="359">
        <v>74603</v>
      </c>
      <c r="M45" s="360">
        <v>75184</v>
      </c>
    </row>
    <row r="46" spans="2:13" ht="27.75" customHeight="1" x14ac:dyDescent="0.2">
      <c r="B46" s="1186"/>
      <c r="C46" s="1187"/>
      <c r="D46" s="107"/>
      <c r="E46" s="1190" t="s">
        <v>38</v>
      </c>
      <c r="F46" s="1190"/>
      <c r="G46" s="1190"/>
      <c r="H46" s="1191"/>
      <c r="I46" s="358">
        <v>530</v>
      </c>
      <c r="J46" s="359">
        <v>435</v>
      </c>
      <c r="K46" s="359">
        <v>407</v>
      </c>
      <c r="L46" s="359">
        <v>407</v>
      </c>
      <c r="M46" s="360">
        <v>620</v>
      </c>
    </row>
    <row r="47" spans="2:13" ht="27.75" customHeight="1" x14ac:dyDescent="0.2">
      <c r="B47" s="1186"/>
      <c r="C47" s="1187"/>
      <c r="D47" s="108"/>
      <c r="E47" s="1200" t="s">
        <v>39</v>
      </c>
      <c r="F47" s="1201"/>
      <c r="G47" s="1201"/>
      <c r="H47" s="1202"/>
      <c r="I47" s="358" t="s">
        <v>523</v>
      </c>
      <c r="J47" s="359" t="s">
        <v>523</v>
      </c>
      <c r="K47" s="359" t="s">
        <v>523</v>
      </c>
      <c r="L47" s="359" t="s">
        <v>523</v>
      </c>
      <c r="M47" s="360" t="s">
        <v>523</v>
      </c>
    </row>
    <row r="48" spans="2:13" ht="27.75" customHeight="1" x14ac:dyDescent="0.2">
      <c r="B48" s="1186"/>
      <c r="C48" s="1187"/>
      <c r="D48" s="106"/>
      <c r="E48" s="1190" t="s">
        <v>40</v>
      </c>
      <c r="F48" s="1190"/>
      <c r="G48" s="1190"/>
      <c r="H48" s="1191"/>
      <c r="I48" s="358" t="s">
        <v>523</v>
      </c>
      <c r="J48" s="359" t="s">
        <v>523</v>
      </c>
      <c r="K48" s="359" t="s">
        <v>523</v>
      </c>
      <c r="L48" s="359" t="s">
        <v>523</v>
      </c>
      <c r="M48" s="360" t="s">
        <v>523</v>
      </c>
    </row>
    <row r="49" spans="2:13" ht="27.75" customHeight="1" x14ac:dyDescent="0.2">
      <c r="B49" s="1188"/>
      <c r="C49" s="1189"/>
      <c r="D49" s="106"/>
      <c r="E49" s="1190" t="s">
        <v>41</v>
      </c>
      <c r="F49" s="1190"/>
      <c r="G49" s="1190"/>
      <c r="H49" s="1191"/>
      <c r="I49" s="358" t="s">
        <v>523</v>
      </c>
      <c r="J49" s="359" t="s">
        <v>523</v>
      </c>
      <c r="K49" s="359" t="s">
        <v>523</v>
      </c>
      <c r="L49" s="359" t="s">
        <v>523</v>
      </c>
      <c r="M49" s="360" t="s">
        <v>523</v>
      </c>
    </row>
    <row r="50" spans="2:13" ht="27.75" customHeight="1" x14ac:dyDescent="0.2">
      <c r="B50" s="1184" t="s">
        <v>42</v>
      </c>
      <c r="C50" s="1185"/>
      <c r="D50" s="109"/>
      <c r="E50" s="1190" t="s">
        <v>43</v>
      </c>
      <c r="F50" s="1190"/>
      <c r="G50" s="1190"/>
      <c r="H50" s="1191"/>
      <c r="I50" s="358">
        <v>67555</v>
      </c>
      <c r="J50" s="359">
        <v>61315</v>
      </c>
      <c r="K50" s="359">
        <v>59776</v>
      </c>
      <c r="L50" s="359">
        <v>74211</v>
      </c>
      <c r="M50" s="360">
        <v>84981</v>
      </c>
    </row>
    <row r="51" spans="2:13" ht="27.75" customHeight="1" x14ac:dyDescent="0.2">
      <c r="B51" s="1186"/>
      <c r="C51" s="1187"/>
      <c r="D51" s="106"/>
      <c r="E51" s="1190" t="s">
        <v>44</v>
      </c>
      <c r="F51" s="1190"/>
      <c r="G51" s="1190"/>
      <c r="H51" s="1191"/>
      <c r="I51" s="358">
        <v>103898</v>
      </c>
      <c r="J51" s="359">
        <v>98808</v>
      </c>
      <c r="K51" s="359">
        <v>102481</v>
      </c>
      <c r="L51" s="359">
        <v>99277</v>
      </c>
      <c r="M51" s="360">
        <v>99319</v>
      </c>
    </row>
    <row r="52" spans="2:13" ht="27.75" customHeight="1" x14ac:dyDescent="0.2">
      <c r="B52" s="1188"/>
      <c r="C52" s="1189"/>
      <c r="D52" s="106"/>
      <c r="E52" s="1190" t="s">
        <v>45</v>
      </c>
      <c r="F52" s="1190"/>
      <c r="G52" s="1190"/>
      <c r="H52" s="1191"/>
      <c r="I52" s="358">
        <v>384431</v>
      </c>
      <c r="J52" s="359">
        <v>378372</v>
      </c>
      <c r="K52" s="359">
        <v>377319</v>
      </c>
      <c r="L52" s="359">
        <v>388044</v>
      </c>
      <c r="M52" s="360">
        <v>385172</v>
      </c>
    </row>
    <row r="53" spans="2:13" ht="27.75" customHeight="1" thickBot="1" x14ac:dyDescent="0.25">
      <c r="B53" s="1192" t="s">
        <v>21</v>
      </c>
      <c r="C53" s="1193"/>
      <c r="D53" s="110"/>
      <c r="E53" s="1194" t="s">
        <v>46</v>
      </c>
      <c r="F53" s="1194"/>
      <c r="G53" s="1194"/>
      <c r="H53" s="1195"/>
      <c r="I53" s="361">
        <v>57308</v>
      </c>
      <c r="J53" s="362">
        <v>87430</v>
      </c>
      <c r="K53" s="362">
        <v>79697</v>
      </c>
      <c r="L53" s="362">
        <v>56603</v>
      </c>
      <c r="M53" s="363">
        <v>48636</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om0GdDkr7uxVRuW0FOuorW8VLruW/qcgQsMTDpRRDp/wS4A/iq8RVokm171ArRAOO+WvLr/Tb3c48UhDwyyf3A==" saltValue="pJlmydxuMXLzJlCi6DIDNw==" spinCount="100000" sheet="1" objects="1" scenarios="1"/>
  <customSheetViews>
    <customSheetView guid="{F6849D1C-DEF9-4AC8-9B6C-3EF7D5A78719}" showGridLines="0" fitToPage="1" hiddenRows="1" hiddenColumns="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sqref="A1:A1048576"/>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11" t="s">
        <v>49</v>
      </c>
      <c r="D55" s="1211"/>
      <c r="E55" s="1212"/>
      <c r="F55" s="122">
        <v>22497</v>
      </c>
      <c r="G55" s="122">
        <v>30288</v>
      </c>
      <c r="H55" s="123">
        <v>37616</v>
      </c>
    </row>
    <row r="56" spans="2:8" ht="52.5" customHeight="1" x14ac:dyDescent="0.2">
      <c r="B56" s="124"/>
      <c r="C56" s="1213" t="s">
        <v>50</v>
      </c>
      <c r="D56" s="1213"/>
      <c r="E56" s="1214"/>
      <c r="F56" s="125">
        <v>1831</v>
      </c>
      <c r="G56" s="125">
        <v>1489</v>
      </c>
      <c r="H56" s="126">
        <v>1479</v>
      </c>
    </row>
    <row r="57" spans="2:8" ht="53.25" customHeight="1" x14ac:dyDescent="0.2">
      <c r="B57" s="124"/>
      <c r="C57" s="1215" t="s">
        <v>51</v>
      </c>
      <c r="D57" s="1215"/>
      <c r="E57" s="1216"/>
      <c r="F57" s="127">
        <v>19892</v>
      </c>
      <c r="G57" s="127">
        <v>24831</v>
      </c>
      <c r="H57" s="128">
        <v>28808</v>
      </c>
    </row>
    <row r="58" spans="2:8" ht="45.75" customHeight="1" x14ac:dyDescent="0.2">
      <c r="B58" s="129"/>
      <c r="C58" s="1203" t="s">
        <v>625</v>
      </c>
      <c r="D58" s="1204"/>
      <c r="E58" s="1205"/>
      <c r="F58" s="130">
        <v>4670</v>
      </c>
      <c r="G58" s="130">
        <v>9135</v>
      </c>
      <c r="H58" s="131">
        <v>12628</v>
      </c>
    </row>
    <row r="59" spans="2:8" ht="45.75" customHeight="1" x14ac:dyDescent="0.2">
      <c r="B59" s="129"/>
      <c r="C59" s="1203" t="s">
        <v>626</v>
      </c>
      <c r="D59" s="1204"/>
      <c r="E59" s="1205"/>
      <c r="F59" s="130">
        <v>5978</v>
      </c>
      <c r="G59" s="130">
        <v>6478</v>
      </c>
      <c r="H59" s="131">
        <v>6978</v>
      </c>
    </row>
    <row r="60" spans="2:8" ht="45.75" customHeight="1" x14ac:dyDescent="0.2">
      <c r="B60" s="129"/>
      <c r="C60" s="1203" t="s">
        <v>627</v>
      </c>
      <c r="D60" s="1204"/>
      <c r="E60" s="1205"/>
      <c r="F60" s="130">
        <v>4000</v>
      </c>
      <c r="G60" s="130">
        <v>3922</v>
      </c>
      <c r="H60" s="131">
        <v>3787</v>
      </c>
    </row>
    <row r="61" spans="2:8" ht="45.75" customHeight="1" x14ac:dyDescent="0.2">
      <c r="B61" s="129"/>
      <c r="C61" s="1203" t="s">
        <v>628</v>
      </c>
      <c r="D61" s="1204"/>
      <c r="E61" s="1205"/>
      <c r="F61" s="130">
        <v>3656</v>
      </c>
      <c r="G61" s="130">
        <v>3656</v>
      </c>
      <c r="H61" s="131">
        <v>3656</v>
      </c>
    </row>
    <row r="62" spans="2:8" ht="45.75" customHeight="1" thickBot="1" x14ac:dyDescent="0.25">
      <c r="B62" s="132"/>
      <c r="C62" s="1206" t="s">
        <v>629</v>
      </c>
      <c r="D62" s="1207"/>
      <c r="E62" s="1208"/>
      <c r="F62" s="133">
        <v>674</v>
      </c>
      <c r="G62" s="133">
        <v>674</v>
      </c>
      <c r="H62" s="134">
        <v>696</v>
      </c>
    </row>
    <row r="63" spans="2:8" ht="52.5" customHeight="1" thickBot="1" x14ac:dyDescent="0.25">
      <c r="B63" s="135"/>
      <c r="C63" s="1209" t="s">
        <v>52</v>
      </c>
      <c r="D63" s="1209"/>
      <c r="E63" s="1210"/>
      <c r="F63" s="136">
        <v>44220</v>
      </c>
      <c r="G63" s="136">
        <v>56608</v>
      </c>
      <c r="H63" s="137">
        <v>67903</v>
      </c>
    </row>
    <row r="64" spans="2:8" ht="13.2" x14ac:dyDescent="0.2"/>
  </sheetData>
  <sheetProtection algorithmName="SHA-512" hashValue="2VTaPcBjiIEBsB+B+r9EmJD9NW8mQRVzVmwACy6iQQh8yv6idLyxrUD2t3xCBWQjUfvq1DymZoFleRuCE8Q9YQ==" saltValue="F6KXedj5oUiafTVg61Nj2w==" spinCount="100000" sheet="1" objects="1" scenarios="1"/>
  <customSheetViews>
    <customSheetView guid="{F6849D1C-DEF9-4AC8-9B6C-3EF7D5A78719}" scale="70" showGridLines="0" fitToPage="1" hiddenRows="1" hiddenColumns="1">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563</v>
      </c>
      <c r="G2" s="151"/>
      <c r="H2" s="152"/>
    </row>
    <row r="3" spans="1:8" x14ac:dyDescent="0.2">
      <c r="A3" s="148" t="s">
        <v>556</v>
      </c>
      <c r="B3" s="153"/>
      <c r="C3" s="154"/>
      <c r="D3" s="155">
        <v>62747</v>
      </c>
      <c r="E3" s="156"/>
      <c r="F3" s="157">
        <v>54945</v>
      </c>
      <c r="G3" s="158"/>
      <c r="H3" s="159"/>
    </row>
    <row r="4" spans="1:8" x14ac:dyDescent="0.2">
      <c r="A4" s="160"/>
      <c r="B4" s="161"/>
      <c r="C4" s="162"/>
      <c r="D4" s="163">
        <v>37116</v>
      </c>
      <c r="E4" s="164"/>
      <c r="F4" s="165">
        <v>29293</v>
      </c>
      <c r="G4" s="166"/>
      <c r="H4" s="167"/>
    </row>
    <row r="5" spans="1:8" x14ac:dyDescent="0.2">
      <c r="A5" s="148" t="s">
        <v>558</v>
      </c>
      <c r="B5" s="153"/>
      <c r="C5" s="154"/>
      <c r="D5" s="155">
        <v>55672</v>
      </c>
      <c r="E5" s="156"/>
      <c r="F5" s="157">
        <v>57132</v>
      </c>
      <c r="G5" s="158"/>
      <c r="H5" s="159"/>
    </row>
    <row r="6" spans="1:8" x14ac:dyDescent="0.2">
      <c r="A6" s="160"/>
      <c r="B6" s="161"/>
      <c r="C6" s="162"/>
      <c r="D6" s="163">
        <v>40277</v>
      </c>
      <c r="E6" s="164"/>
      <c r="F6" s="165">
        <v>30126</v>
      </c>
      <c r="G6" s="166"/>
      <c r="H6" s="167"/>
    </row>
    <row r="7" spans="1:8" x14ac:dyDescent="0.2">
      <c r="A7" s="148" t="s">
        <v>559</v>
      </c>
      <c r="B7" s="153"/>
      <c r="C7" s="154"/>
      <c r="D7" s="155">
        <v>51789</v>
      </c>
      <c r="E7" s="156"/>
      <c r="F7" s="157">
        <v>58766</v>
      </c>
      <c r="G7" s="158"/>
      <c r="H7" s="159"/>
    </row>
    <row r="8" spans="1:8" x14ac:dyDescent="0.2">
      <c r="A8" s="160"/>
      <c r="B8" s="161"/>
      <c r="C8" s="162"/>
      <c r="D8" s="163">
        <v>31598</v>
      </c>
      <c r="E8" s="164"/>
      <c r="F8" s="165">
        <v>29363</v>
      </c>
      <c r="G8" s="166"/>
      <c r="H8" s="167"/>
    </row>
    <row r="9" spans="1:8" x14ac:dyDescent="0.2">
      <c r="A9" s="148" t="s">
        <v>560</v>
      </c>
      <c r="B9" s="153"/>
      <c r="C9" s="154"/>
      <c r="D9" s="155">
        <v>53789</v>
      </c>
      <c r="E9" s="156"/>
      <c r="F9" s="157">
        <v>62482</v>
      </c>
      <c r="G9" s="158"/>
      <c r="H9" s="159"/>
    </row>
    <row r="10" spans="1:8" x14ac:dyDescent="0.2">
      <c r="A10" s="160"/>
      <c r="B10" s="161"/>
      <c r="C10" s="162"/>
      <c r="D10" s="163">
        <v>34571</v>
      </c>
      <c r="E10" s="164"/>
      <c r="F10" s="165">
        <v>34626</v>
      </c>
      <c r="G10" s="166"/>
      <c r="H10" s="167"/>
    </row>
    <row r="11" spans="1:8" x14ac:dyDescent="0.2">
      <c r="A11" s="148" t="s">
        <v>561</v>
      </c>
      <c r="B11" s="153"/>
      <c r="C11" s="154"/>
      <c r="D11" s="155">
        <v>54196</v>
      </c>
      <c r="E11" s="156"/>
      <c r="F11" s="157">
        <v>59288</v>
      </c>
      <c r="G11" s="158"/>
      <c r="H11" s="159"/>
    </row>
    <row r="12" spans="1:8" x14ac:dyDescent="0.2">
      <c r="A12" s="160"/>
      <c r="B12" s="161"/>
      <c r="C12" s="168"/>
      <c r="D12" s="163">
        <v>31561</v>
      </c>
      <c r="E12" s="164"/>
      <c r="F12" s="165">
        <v>32670</v>
      </c>
      <c r="G12" s="166"/>
      <c r="H12" s="167"/>
    </row>
    <row r="13" spans="1:8" x14ac:dyDescent="0.2">
      <c r="A13" s="148"/>
      <c r="B13" s="153"/>
      <c r="C13" s="169"/>
      <c r="D13" s="170">
        <v>55639</v>
      </c>
      <c r="E13" s="171"/>
      <c r="F13" s="172">
        <v>58523</v>
      </c>
      <c r="G13" s="173"/>
      <c r="H13" s="159"/>
    </row>
    <row r="14" spans="1:8" x14ac:dyDescent="0.2">
      <c r="A14" s="160"/>
      <c r="B14" s="161"/>
      <c r="C14" s="162"/>
      <c r="D14" s="163">
        <v>35025</v>
      </c>
      <c r="E14" s="164"/>
      <c r="F14" s="165">
        <v>31216</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0.49</v>
      </c>
      <c r="C19" s="174">
        <f>ROUND(VALUE(SUBSTITUTE(実質収支比率等に係る経年分析!G$48,"▲","-")),2)</f>
        <v>0.57999999999999996</v>
      </c>
      <c r="D19" s="174">
        <f>ROUND(VALUE(SUBSTITUTE(実質収支比率等に係る経年分析!H$48,"▲","-")),2)</f>
        <v>2.52</v>
      </c>
      <c r="E19" s="174">
        <f>ROUND(VALUE(SUBSTITUTE(実質収支比率等に係る経年分析!I$48,"▲","-")),2)</f>
        <v>2.2400000000000002</v>
      </c>
      <c r="F19" s="174">
        <f>ROUND(VALUE(SUBSTITUTE(実質収支比率等に係る経年分析!J$48,"▲","-")),2)</f>
        <v>1.85</v>
      </c>
    </row>
    <row r="20" spans="1:11" x14ac:dyDescent="0.2">
      <c r="A20" s="174" t="s">
        <v>56</v>
      </c>
      <c r="B20" s="174">
        <f>ROUND(VALUE(SUBSTITUTE(実質収支比率等に係る経年分析!F$47,"▲","-")),2)</f>
        <v>7.61</v>
      </c>
      <c r="C20" s="174">
        <f>ROUND(VALUE(SUBSTITUTE(実質収支比率等に係る経年分析!G$47,"▲","-")),2)</f>
        <v>7.55</v>
      </c>
      <c r="D20" s="174">
        <f>ROUND(VALUE(SUBSTITUTE(実質収支比率等に係る経年分析!H$47,"▲","-")),2)</f>
        <v>7.27</v>
      </c>
      <c r="E20" s="174">
        <f>ROUND(VALUE(SUBSTITUTE(実質収支比率等に係る経年分析!I$47,"▲","-")),2)</f>
        <v>9.27</v>
      </c>
      <c r="F20" s="174">
        <f>ROUND(VALUE(SUBSTITUTE(実質収支比率等に係る経年分析!J$47,"▲","-")),2)</f>
        <v>11.65</v>
      </c>
    </row>
    <row r="21" spans="1:11" x14ac:dyDescent="0.2">
      <c r="A21" s="174" t="s">
        <v>57</v>
      </c>
      <c r="B21" s="174">
        <f>IF(ISNUMBER(VALUE(SUBSTITUTE(実質収支比率等に係る経年分析!F$49,"▲","-"))),ROUND(VALUE(SUBSTITUTE(実質収支比率等に係る経年分析!F$49,"▲","-")),2),NA())</f>
        <v>0.49</v>
      </c>
      <c r="C21" s="174">
        <f>IF(ISNUMBER(VALUE(SUBSTITUTE(実質収支比率等に係る経年分析!G$49,"▲","-"))),ROUND(VALUE(SUBSTITUTE(実質収支比率等に係る経年分析!G$49,"▲","-")),2),NA())</f>
        <v>0.08</v>
      </c>
      <c r="D21" s="174">
        <f>IF(ISNUMBER(VALUE(SUBSTITUTE(実質収支比率等に係る経年分析!H$49,"▲","-"))),ROUND(VALUE(SUBSTITUTE(実質収支比率等に係る経年分析!H$49,"▲","-")),2),NA())</f>
        <v>1.87</v>
      </c>
      <c r="E21" s="174">
        <f>IF(ISNUMBER(VALUE(SUBSTITUTE(実質収支比率等に係る経年分析!I$49,"▲","-"))),ROUND(VALUE(SUBSTITUTE(実質収支比率等に係る経年分析!I$49,"▲","-")),2),NA())</f>
        <v>2.2400000000000002</v>
      </c>
      <c r="F21" s="174">
        <f>IF(ISNUMBER(VALUE(SUBSTITUTE(実質収支比率等に係る経年分析!J$49,"▲","-"))),ROUND(VALUE(SUBSTITUTE(実質収支比率等に係る経年分析!J$49,"▲","-")),2),NA())</f>
        <v>1.85</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さいたま市食肉中央卸売市場及びと畜場事業特別会計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さいたま市後期高齢者医療事業特別会計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さいたま市国民健康保険事業特別会計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2">
      <c r="A32" s="175" t="str">
        <f>IF(連結実質赤字比率に係る赤字・黒字の構成分析!C$38="",NA(),連結実質赤字比率に係る赤字・黒字の構成分析!C$38)</f>
        <v>さいたま市介護保険事業特別会計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0.85</v>
      </c>
    </row>
    <row r="33" spans="1:16" x14ac:dyDescent="0.2">
      <c r="A33" s="175" t="str">
        <f>IF(連結実質赤字比率に係る赤字・黒字の構成分析!C$37="",NA(),連結実質赤字比率に係る赤字・黒字の構成分析!C$37)</f>
        <v>さいたま市下水道事業会計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1.57</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0.57999999999999996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2.5099999999999998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2.2400000000000002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1.84</v>
      </c>
    </row>
    <row r="35" spans="1:16" x14ac:dyDescent="0.2">
      <c r="A35" s="175" t="str">
        <f>IF(連結実質赤字比率に係る赤字・黒字の構成分析!C$35="",NA(),連結実質赤字比率に係る赤字・黒字の構成分析!C$35)</f>
        <v>さいたま市病院事業会計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2.5499999999999998</v>
      </c>
    </row>
    <row r="36" spans="1:16" x14ac:dyDescent="0.2">
      <c r="A36" s="175" t="str">
        <f>IF(連結実質赤字比率に係る赤字・黒字の構成分析!C$34="",NA(),連結実質赤字比率に係る赤字・黒字の構成分析!C$34)</f>
        <v>さいたま市水道事業会計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4.37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3.64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3.84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3.86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42794</v>
      </c>
      <c r="E42" s="176"/>
      <c r="F42" s="176"/>
      <c r="G42" s="176">
        <f>'実質公債費比率（分子）の構造'!L$52</f>
        <v>41621</v>
      </c>
      <c r="H42" s="176"/>
      <c r="I42" s="176"/>
      <c r="J42" s="176">
        <f>'実質公債費比率（分子）の構造'!M$52</f>
        <v>41316</v>
      </c>
      <c r="K42" s="176"/>
      <c r="L42" s="176"/>
      <c r="M42" s="176">
        <f>'実質公債費比率（分子）の構造'!N$52</f>
        <v>39956</v>
      </c>
      <c r="N42" s="176"/>
      <c r="O42" s="176"/>
      <c r="P42" s="176">
        <f>'実質公債費比率（分子）の構造'!O$52</f>
        <v>40873</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366</v>
      </c>
      <c r="C44" s="176"/>
      <c r="D44" s="176"/>
      <c r="E44" s="176">
        <f>'実質公債費比率（分子）の構造'!L$50</f>
        <v>581</v>
      </c>
      <c r="F44" s="176"/>
      <c r="G44" s="176"/>
      <c r="H44" s="176">
        <f>'実質公債費比率（分子）の構造'!M$50</f>
        <v>577</v>
      </c>
      <c r="I44" s="176"/>
      <c r="J44" s="176"/>
      <c r="K44" s="176">
        <f>'実質公債費比率（分子）の構造'!N$50</f>
        <v>570</v>
      </c>
      <c r="L44" s="176"/>
      <c r="M44" s="176"/>
      <c r="N44" s="176">
        <f>'実質公債費比率（分子）の構造'!O$50</f>
        <v>625</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5033</v>
      </c>
      <c r="C46" s="176"/>
      <c r="D46" s="176"/>
      <c r="E46" s="176">
        <f>'実質公債費比率（分子）の構造'!L$48</f>
        <v>4435</v>
      </c>
      <c r="F46" s="176"/>
      <c r="G46" s="176"/>
      <c r="H46" s="176">
        <f>'実質公債費比率（分子）の構造'!M$48</f>
        <v>5143</v>
      </c>
      <c r="I46" s="176"/>
      <c r="J46" s="176"/>
      <c r="K46" s="176">
        <f>'実質公債費比率（分子）の構造'!N$48</f>
        <v>5417</v>
      </c>
      <c r="L46" s="176"/>
      <c r="M46" s="176"/>
      <c r="N46" s="176">
        <f>'実質公債費比率（分子）の構造'!O$48</f>
        <v>5205</v>
      </c>
      <c r="O46" s="176"/>
      <c r="P46" s="176"/>
    </row>
    <row r="47" spans="1:16" x14ac:dyDescent="0.2">
      <c r="A47" s="176" t="s">
        <v>69</v>
      </c>
      <c r="B47" s="176">
        <f>'実質公債費比率（分子）の構造'!K$47</f>
        <v>3333</v>
      </c>
      <c r="C47" s="176"/>
      <c r="D47" s="176"/>
      <c r="E47" s="176">
        <f>'実質公債費比率（分子）の構造'!L$47</f>
        <v>3333</v>
      </c>
      <c r="F47" s="176"/>
      <c r="G47" s="176"/>
      <c r="H47" s="176">
        <f>'実質公債費比率（分子）の構造'!M$47</f>
        <v>3333</v>
      </c>
      <c r="I47" s="176"/>
      <c r="J47" s="176"/>
      <c r="K47" s="176">
        <f>'実質公債費比率（分子）の構造'!N$47</f>
        <v>3333</v>
      </c>
      <c r="L47" s="176"/>
      <c r="M47" s="176"/>
      <c r="N47" s="176">
        <f>'実質公債費比率（分子）の構造'!O$47</f>
        <v>3333</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47554</v>
      </c>
      <c r="C49" s="176"/>
      <c r="D49" s="176"/>
      <c r="E49" s="176">
        <f>'実質公債費比率（分子）の構造'!L$45</f>
        <v>49397</v>
      </c>
      <c r="F49" s="176"/>
      <c r="G49" s="176"/>
      <c r="H49" s="176">
        <f>'実質公債費比率（分子）の構造'!M$45</f>
        <v>51260</v>
      </c>
      <c r="I49" s="176"/>
      <c r="J49" s="176"/>
      <c r="K49" s="176">
        <f>'実質公債費比率（分子）の構造'!N$45</f>
        <v>51303</v>
      </c>
      <c r="L49" s="176"/>
      <c r="M49" s="176"/>
      <c r="N49" s="176">
        <f>'実質公債費比率（分子）の構造'!O$45</f>
        <v>50314</v>
      </c>
      <c r="O49" s="176"/>
      <c r="P49" s="176"/>
    </row>
    <row r="50" spans="1:16" x14ac:dyDescent="0.2">
      <c r="A50" s="176" t="s">
        <v>72</v>
      </c>
      <c r="B50" s="176" t="e">
        <f>NA()</f>
        <v>#N/A</v>
      </c>
      <c r="C50" s="176">
        <f>IF(ISNUMBER('実質公債費比率（分子）の構造'!K$53),'実質公債費比率（分子）の構造'!K$53,NA())</f>
        <v>13492</v>
      </c>
      <c r="D50" s="176" t="e">
        <f>NA()</f>
        <v>#N/A</v>
      </c>
      <c r="E50" s="176" t="e">
        <f>NA()</f>
        <v>#N/A</v>
      </c>
      <c r="F50" s="176">
        <f>IF(ISNUMBER('実質公債費比率（分子）の構造'!L$53),'実質公債費比率（分子）の構造'!L$53,NA())</f>
        <v>16125</v>
      </c>
      <c r="G50" s="176" t="e">
        <f>NA()</f>
        <v>#N/A</v>
      </c>
      <c r="H50" s="176" t="e">
        <f>NA()</f>
        <v>#N/A</v>
      </c>
      <c r="I50" s="176">
        <f>IF(ISNUMBER('実質公債費比率（分子）の構造'!M$53),'実質公債費比率（分子）の構造'!M$53,NA())</f>
        <v>18997</v>
      </c>
      <c r="J50" s="176" t="e">
        <f>NA()</f>
        <v>#N/A</v>
      </c>
      <c r="K50" s="176" t="e">
        <f>NA()</f>
        <v>#N/A</v>
      </c>
      <c r="L50" s="176">
        <f>IF(ISNUMBER('実質公債費比率（分子）の構造'!N$53),'実質公債費比率（分子）の構造'!N$53,NA())</f>
        <v>20667</v>
      </c>
      <c r="M50" s="176" t="e">
        <f>NA()</f>
        <v>#N/A</v>
      </c>
      <c r="N50" s="176" t="e">
        <f>NA()</f>
        <v>#N/A</v>
      </c>
      <c r="O50" s="176">
        <f>IF(ISNUMBER('実質公債費比率（分子）の構造'!O$53),'実質公債費比率（分子）の構造'!O$53,NA())</f>
        <v>18604</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384431</v>
      </c>
      <c r="E56" s="175"/>
      <c r="F56" s="175"/>
      <c r="G56" s="175">
        <f>'将来負担比率（分子）の構造'!J$52</f>
        <v>378372</v>
      </c>
      <c r="H56" s="175"/>
      <c r="I56" s="175"/>
      <c r="J56" s="175">
        <f>'将来負担比率（分子）の構造'!K$52</f>
        <v>377319</v>
      </c>
      <c r="K56" s="175"/>
      <c r="L56" s="175"/>
      <c r="M56" s="175">
        <f>'将来負担比率（分子）の構造'!L$52</f>
        <v>388044</v>
      </c>
      <c r="N56" s="175"/>
      <c r="O56" s="175"/>
      <c r="P56" s="175">
        <f>'将来負担比率（分子）の構造'!M$52</f>
        <v>385172</v>
      </c>
    </row>
    <row r="57" spans="1:16" x14ac:dyDescent="0.2">
      <c r="A57" s="175" t="s">
        <v>44</v>
      </c>
      <c r="B57" s="175"/>
      <c r="C57" s="175"/>
      <c r="D57" s="175">
        <f>'将来負担比率（分子）の構造'!I$51</f>
        <v>103898</v>
      </c>
      <c r="E57" s="175"/>
      <c r="F57" s="175"/>
      <c r="G57" s="175">
        <f>'将来負担比率（分子）の構造'!J$51</f>
        <v>98808</v>
      </c>
      <c r="H57" s="175"/>
      <c r="I57" s="175"/>
      <c r="J57" s="175">
        <f>'将来負担比率（分子）の構造'!K$51</f>
        <v>102481</v>
      </c>
      <c r="K57" s="175"/>
      <c r="L57" s="175"/>
      <c r="M57" s="175">
        <f>'将来負担比率（分子）の構造'!L$51</f>
        <v>99277</v>
      </c>
      <c r="N57" s="175"/>
      <c r="O57" s="175"/>
      <c r="P57" s="175">
        <f>'将来負担比率（分子）の構造'!M$51</f>
        <v>99319</v>
      </c>
    </row>
    <row r="58" spans="1:16" x14ac:dyDescent="0.2">
      <c r="A58" s="175" t="s">
        <v>43</v>
      </c>
      <c r="B58" s="175"/>
      <c r="C58" s="175"/>
      <c r="D58" s="175">
        <f>'将来負担比率（分子）の構造'!I$50</f>
        <v>67555</v>
      </c>
      <c r="E58" s="175"/>
      <c r="F58" s="175"/>
      <c r="G58" s="175">
        <f>'将来負担比率（分子）の構造'!J$50</f>
        <v>61315</v>
      </c>
      <c r="H58" s="175"/>
      <c r="I58" s="175"/>
      <c r="J58" s="175">
        <f>'将来負担比率（分子）の構造'!K$50</f>
        <v>59776</v>
      </c>
      <c r="K58" s="175"/>
      <c r="L58" s="175"/>
      <c r="M58" s="175">
        <f>'将来負担比率（分子）の構造'!L$50</f>
        <v>74211</v>
      </c>
      <c r="N58" s="175"/>
      <c r="O58" s="175"/>
      <c r="P58" s="175">
        <f>'将来負担比率（分子）の構造'!M$50</f>
        <v>84981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530</v>
      </c>
      <c r="C61" s="175"/>
      <c r="D61" s="175"/>
      <c r="E61" s="175">
        <f>'将来負担比率（分子）の構造'!J$46</f>
        <v>435</v>
      </c>
      <c r="F61" s="175"/>
      <c r="G61" s="175"/>
      <c r="H61" s="175">
        <f>'将来負担比率（分子）の構造'!K$46</f>
        <v>407</v>
      </c>
      <c r="I61" s="175"/>
      <c r="J61" s="175"/>
      <c r="K61" s="175">
        <f>'将来負担比率（分子）の構造'!L$46</f>
        <v>407</v>
      </c>
      <c r="L61" s="175"/>
      <c r="M61" s="175"/>
      <c r="N61" s="175">
        <f>'将来負担比率（分子）の構造'!M$46</f>
        <v>620</v>
      </c>
      <c r="O61" s="175"/>
      <c r="P61" s="175"/>
    </row>
    <row r="62" spans="1:16" x14ac:dyDescent="0.2">
      <c r="A62" s="175" t="s">
        <v>37</v>
      </c>
      <c r="B62" s="175">
        <f>'将来負担比率（分子）の構造'!I$45</f>
        <v>74885</v>
      </c>
      <c r="C62" s="175"/>
      <c r="D62" s="175"/>
      <c r="E62" s="175">
        <f>'将来負担比率（分子）の構造'!J$45</f>
        <v>74154</v>
      </c>
      <c r="F62" s="175"/>
      <c r="G62" s="175"/>
      <c r="H62" s="175">
        <f>'将来負担比率（分子）の構造'!K$45</f>
        <v>75224</v>
      </c>
      <c r="I62" s="175"/>
      <c r="J62" s="175"/>
      <c r="K62" s="175">
        <f>'将来負担比率（分子）の構造'!L$45</f>
        <v>74603</v>
      </c>
      <c r="L62" s="175"/>
      <c r="M62" s="175"/>
      <c r="N62" s="175">
        <f>'将来負担比率（分子）の構造'!M$45</f>
        <v>75184</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60801</v>
      </c>
      <c r="C64" s="175"/>
      <c r="D64" s="175"/>
      <c r="E64" s="175">
        <f>'将来負担比率（分子）の構造'!J$43</f>
        <v>75693</v>
      </c>
      <c r="F64" s="175"/>
      <c r="G64" s="175"/>
      <c r="H64" s="175">
        <f>'将来負担比率（分子）の構造'!K$43</f>
        <v>73023</v>
      </c>
      <c r="I64" s="175"/>
      <c r="J64" s="175"/>
      <c r="K64" s="175">
        <f>'将来負担比率（分子）の構造'!L$43</f>
        <v>70512</v>
      </c>
      <c r="L64" s="175"/>
      <c r="M64" s="175"/>
      <c r="N64" s="175">
        <f>'将来負担比率（分子）の構造'!M$43</f>
        <v>68241</v>
      </c>
      <c r="O64" s="175"/>
      <c r="P64" s="175"/>
    </row>
    <row r="65" spans="1:16" x14ac:dyDescent="0.2">
      <c r="A65" s="175" t="s">
        <v>34</v>
      </c>
      <c r="B65" s="175">
        <f>'将来負担比率（分子）の構造'!I$42</f>
        <v>5112</v>
      </c>
      <c r="C65" s="175"/>
      <c r="D65" s="175"/>
      <c r="E65" s="175">
        <f>'将来負担比率（分子）の構造'!J$42</f>
        <v>4599</v>
      </c>
      <c r="F65" s="175"/>
      <c r="G65" s="175"/>
      <c r="H65" s="175">
        <f>'将来負担比率（分子）の構造'!K$42</f>
        <v>4078</v>
      </c>
      <c r="I65" s="175"/>
      <c r="J65" s="175"/>
      <c r="K65" s="175">
        <f>'将来負担比率（分子）の構造'!L$42</f>
        <v>4277</v>
      </c>
      <c r="L65" s="175"/>
      <c r="M65" s="175"/>
      <c r="N65" s="175">
        <f>'将来負担比率（分子）の構造'!M$42</f>
        <v>4029</v>
      </c>
      <c r="O65" s="175"/>
      <c r="P65" s="175"/>
    </row>
    <row r="66" spans="1:16" x14ac:dyDescent="0.2">
      <c r="A66" s="175" t="s">
        <v>33</v>
      </c>
      <c r="B66" s="175">
        <f>'将来負担比率（分子）の構造'!I$41</f>
        <v>471864</v>
      </c>
      <c r="C66" s="175"/>
      <c r="D66" s="175"/>
      <c r="E66" s="175">
        <f>'将来負担比率（分子）の構造'!J$41</f>
        <v>471043</v>
      </c>
      <c r="F66" s="175"/>
      <c r="G66" s="175"/>
      <c r="H66" s="175">
        <f>'将来負担比率（分子）の構造'!K$41</f>
        <v>466542</v>
      </c>
      <c r="I66" s="175"/>
      <c r="J66" s="175"/>
      <c r="K66" s="175">
        <f>'将来負担比率（分子）の構造'!L$41</f>
        <v>468335</v>
      </c>
      <c r="L66" s="175"/>
      <c r="M66" s="175"/>
      <c r="N66" s="175">
        <f>'将来負担比率（分子）の構造'!M$41</f>
        <v>470035</v>
      </c>
      <c r="O66" s="175"/>
      <c r="P66" s="175"/>
    </row>
    <row r="67" spans="1:16" x14ac:dyDescent="0.2">
      <c r="A67" s="175" t="s">
        <v>76</v>
      </c>
      <c r="B67" s="175" t="e">
        <f>NA()</f>
        <v>#N/A</v>
      </c>
      <c r="C67" s="175">
        <f>IF(ISNUMBER('将来負担比率（分子）の構造'!I$53), IF('将来負担比率（分子）の構造'!I$53 &lt; 0, 0, '将来負担比率（分子）の構造'!I$53), NA())</f>
        <v>57308</v>
      </c>
      <c r="D67" s="175" t="e">
        <f>NA()</f>
        <v>#N/A</v>
      </c>
      <c r="E67" s="175" t="e">
        <f>NA()</f>
        <v>#N/A</v>
      </c>
      <c r="F67" s="175">
        <f>IF(ISNUMBER('将来負担比率（分子）の構造'!J$53), IF('将来負担比率（分子）の構造'!J$53 &lt; 0, 0, '将来負担比率（分子）の構造'!J$53), NA())</f>
        <v>87430</v>
      </c>
      <c r="G67" s="175" t="e">
        <f>NA()</f>
        <v>#N/A</v>
      </c>
      <c r="H67" s="175" t="e">
        <f>NA()</f>
        <v>#N/A</v>
      </c>
      <c r="I67" s="175">
        <f>IF(ISNUMBER('将来負担比率（分子）の構造'!K$53), IF('将来負担比率（分子）の構造'!K$53 &lt; 0, 0, '将来負担比率（分子）の構造'!K$53), NA())</f>
        <v>79697</v>
      </c>
      <c r="J67" s="175" t="e">
        <f>NA()</f>
        <v>#N/A</v>
      </c>
      <c r="K67" s="175" t="e">
        <f>NA()</f>
        <v>#N/A</v>
      </c>
      <c r="L67" s="175">
        <f>IF(ISNUMBER('将来負担比率（分子）の構造'!L$53), IF('将来負担比率（分子）の構造'!L$53 &lt; 0, 0, '将来負担比率（分子）の構造'!L$53), NA())</f>
        <v>56603</v>
      </c>
      <c r="M67" s="175" t="e">
        <f>NA()</f>
        <v>#N/A</v>
      </c>
      <c r="N67" s="175" t="e">
        <f>NA()</f>
        <v>#N/A</v>
      </c>
      <c r="O67" s="175">
        <f>IF(ISNUMBER('将来負担比率（分子）の構造'!M$53), IF('将来負担比率（分子）の構造'!M$53 &lt; 0, 0, '将来負担比率（分子）の構造'!M$53), NA())</f>
        <v>48636</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22497</v>
      </c>
      <c r="C72" s="179">
        <f>基金残高に係る経年分析!G55</f>
        <v>30288</v>
      </c>
      <c r="D72" s="179">
        <f>基金残高に係る経年分析!H55</f>
        <v>37616</v>
      </c>
    </row>
    <row r="73" spans="1:16" x14ac:dyDescent="0.2">
      <c r="A73" s="178" t="s">
        <v>79</v>
      </c>
      <c r="B73" s="179">
        <f>基金残高に係る経年分析!F56</f>
        <v>1831</v>
      </c>
      <c r="C73" s="179">
        <f>基金残高に係る経年分析!G56</f>
        <v>1489</v>
      </c>
      <c r="D73" s="179">
        <f>基金残高に係る経年分析!H56</f>
        <v>1479</v>
      </c>
    </row>
    <row r="74" spans="1:16" x14ac:dyDescent="0.2">
      <c r="A74" s="178" t="s">
        <v>80</v>
      </c>
      <c r="B74" s="179">
        <f>基金残高に係る経年分析!F57</f>
        <v>19892</v>
      </c>
      <c r="C74" s="179">
        <f>基金残高に係る経年分析!G57</f>
        <v>24831</v>
      </c>
      <c r="D74" s="179">
        <f>基金残高に係る経年分析!H57</f>
        <v>28808</v>
      </c>
    </row>
  </sheetData>
  <sheetProtection algorithmName="SHA-512" hashValue="p+zhtovfQRYOdTREIM/NaPVOVg11CjAjimJcK3Pl7BOynxM1vxvM590e1skXTMGg+1pqd8wfg4f/pqYC6cXfzA==" saltValue="gFRrkUdH55YxyPemyhq+VQ==" spinCount="100000" sheet="1" objects="1" scenarios="1"/>
  <customSheetViews>
    <customSheetView guid="{F6849D1C-DEF9-4AC8-9B6C-3EF7D5A78719}"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282234146</v>
      </c>
      <c r="S5" s="677"/>
      <c r="T5" s="677"/>
      <c r="U5" s="677"/>
      <c r="V5" s="677"/>
      <c r="W5" s="677"/>
      <c r="X5" s="677"/>
      <c r="Y5" s="702"/>
      <c r="Z5" s="715">
        <v>42.3</v>
      </c>
      <c r="AA5" s="715"/>
      <c r="AB5" s="715"/>
      <c r="AC5" s="715"/>
      <c r="AD5" s="716">
        <v>262754535</v>
      </c>
      <c r="AE5" s="716"/>
      <c r="AF5" s="716"/>
      <c r="AG5" s="716"/>
      <c r="AH5" s="716"/>
      <c r="AI5" s="716"/>
      <c r="AJ5" s="716"/>
      <c r="AK5" s="716"/>
      <c r="AL5" s="703">
        <v>80.900000000000006</v>
      </c>
      <c r="AM5" s="685"/>
      <c r="AN5" s="685"/>
      <c r="AO5" s="704"/>
      <c r="AP5" s="679" t="s">
        <v>229</v>
      </c>
      <c r="AQ5" s="680"/>
      <c r="AR5" s="680"/>
      <c r="AS5" s="680"/>
      <c r="AT5" s="680"/>
      <c r="AU5" s="680"/>
      <c r="AV5" s="680"/>
      <c r="AW5" s="680"/>
      <c r="AX5" s="680"/>
      <c r="AY5" s="680"/>
      <c r="AZ5" s="680"/>
      <c r="BA5" s="680"/>
      <c r="BB5" s="680"/>
      <c r="BC5" s="680"/>
      <c r="BD5" s="680"/>
      <c r="BE5" s="680"/>
      <c r="BF5" s="681"/>
      <c r="BG5" s="621">
        <v>257879019</v>
      </c>
      <c r="BH5" s="622"/>
      <c r="BI5" s="622"/>
      <c r="BJ5" s="622"/>
      <c r="BK5" s="622"/>
      <c r="BL5" s="622"/>
      <c r="BM5" s="622"/>
      <c r="BN5" s="623"/>
      <c r="BO5" s="659">
        <v>91.4</v>
      </c>
      <c r="BP5" s="659"/>
      <c r="BQ5" s="659"/>
      <c r="BR5" s="659"/>
      <c r="BS5" s="660">
        <v>3610728</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2961061</v>
      </c>
      <c r="S6" s="622"/>
      <c r="T6" s="622"/>
      <c r="U6" s="622"/>
      <c r="V6" s="622"/>
      <c r="W6" s="622"/>
      <c r="X6" s="622"/>
      <c r="Y6" s="623"/>
      <c r="Z6" s="659">
        <v>0.4</v>
      </c>
      <c r="AA6" s="659"/>
      <c r="AB6" s="659"/>
      <c r="AC6" s="659"/>
      <c r="AD6" s="660">
        <v>2961061</v>
      </c>
      <c r="AE6" s="660"/>
      <c r="AF6" s="660"/>
      <c r="AG6" s="660"/>
      <c r="AH6" s="660"/>
      <c r="AI6" s="660"/>
      <c r="AJ6" s="660"/>
      <c r="AK6" s="660"/>
      <c r="AL6" s="624">
        <v>0.9</v>
      </c>
      <c r="AM6" s="625"/>
      <c r="AN6" s="625"/>
      <c r="AO6" s="661"/>
      <c r="AP6" s="618" t="s">
        <v>234</v>
      </c>
      <c r="AQ6" s="619"/>
      <c r="AR6" s="619"/>
      <c r="AS6" s="619"/>
      <c r="AT6" s="619"/>
      <c r="AU6" s="619"/>
      <c r="AV6" s="619"/>
      <c r="AW6" s="619"/>
      <c r="AX6" s="619"/>
      <c r="AY6" s="619"/>
      <c r="AZ6" s="619"/>
      <c r="BA6" s="619"/>
      <c r="BB6" s="619"/>
      <c r="BC6" s="619"/>
      <c r="BD6" s="619"/>
      <c r="BE6" s="619"/>
      <c r="BF6" s="620"/>
      <c r="BG6" s="621">
        <v>257879019</v>
      </c>
      <c r="BH6" s="622"/>
      <c r="BI6" s="622"/>
      <c r="BJ6" s="622"/>
      <c r="BK6" s="622"/>
      <c r="BL6" s="622"/>
      <c r="BM6" s="622"/>
      <c r="BN6" s="623"/>
      <c r="BO6" s="659">
        <v>91.4</v>
      </c>
      <c r="BP6" s="659"/>
      <c r="BQ6" s="659"/>
      <c r="BR6" s="659"/>
      <c r="BS6" s="660">
        <v>3610728</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1591524</v>
      </c>
      <c r="CS6" s="622"/>
      <c r="CT6" s="622"/>
      <c r="CU6" s="622"/>
      <c r="CV6" s="622"/>
      <c r="CW6" s="622"/>
      <c r="CX6" s="622"/>
      <c r="CY6" s="623"/>
      <c r="CZ6" s="703">
        <v>0.2</v>
      </c>
      <c r="DA6" s="685"/>
      <c r="DB6" s="685"/>
      <c r="DC6" s="705"/>
      <c r="DD6" s="627" t="s">
        <v>236</v>
      </c>
      <c r="DE6" s="622"/>
      <c r="DF6" s="622"/>
      <c r="DG6" s="622"/>
      <c r="DH6" s="622"/>
      <c r="DI6" s="622"/>
      <c r="DJ6" s="622"/>
      <c r="DK6" s="622"/>
      <c r="DL6" s="622"/>
      <c r="DM6" s="622"/>
      <c r="DN6" s="622"/>
      <c r="DO6" s="622"/>
      <c r="DP6" s="623"/>
      <c r="DQ6" s="627">
        <v>1590863</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98429</v>
      </c>
      <c r="S7" s="622"/>
      <c r="T7" s="622"/>
      <c r="U7" s="622"/>
      <c r="V7" s="622"/>
      <c r="W7" s="622"/>
      <c r="X7" s="622"/>
      <c r="Y7" s="623"/>
      <c r="Z7" s="659">
        <v>0</v>
      </c>
      <c r="AA7" s="659"/>
      <c r="AB7" s="659"/>
      <c r="AC7" s="659"/>
      <c r="AD7" s="660">
        <v>98429</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157382832</v>
      </c>
      <c r="BH7" s="622"/>
      <c r="BI7" s="622"/>
      <c r="BJ7" s="622"/>
      <c r="BK7" s="622"/>
      <c r="BL7" s="622"/>
      <c r="BM7" s="622"/>
      <c r="BN7" s="623"/>
      <c r="BO7" s="659">
        <v>55.8</v>
      </c>
      <c r="BP7" s="659"/>
      <c r="BQ7" s="659"/>
      <c r="BR7" s="659"/>
      <c r="BS7" s="660">
        <v>3610728</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51671930</v>
      </c>
      <c r="CS7" s="622"/>
      <c r="CT7" s="622"/>
      <c r="CU7" s="622"/>
      <c r="CV7" s="622"/>
      <c r="CW7" s="622"/>
      <c r="CX7" s="622"/>
      <c r="CY7" s="623"/>
      <c r="CZ7" s="659">
        <v>7.9</v>
      </c>
      <c r="DA7" s="659"/>
      <c r="DB7" s="659"/>
      <c r="DC7" s="659"/>
      <c r="DD7" s="627">
        <v>1620258</v>
      </c>
      <c r="DE7" s="622"/>
      <c r="DF7" s="622"/>
      <c r="DG7" s="622"/>
      <c r="DH7" s="622"/>
      <c r="DI7" s="622"/>
      <c r="DJ7" s="622"/>
      <c r="DK7" s="622"/>
      <c r="DL7" s="622"/>
      <c r="DM7" s="622"/>
      <c r="DN7" s="622"/>
      <c r="DO7" s="622"/>
      <c r="DP7" s="623"/>
      <c r="DQ7" s="627">
        <v>45104411</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1400311</v>
      </c>
      <c r="S8" s="622"/>
      <c r="T8" s="622"/>
      <c r="U8" s="622"/>
      <c r="V8" s="622"/>
      <c r="W8" s="622"/>
      <c r="X8" s="622"/>
      <c r="Y8" s="623"/>
      <c r="Z8" s="659">
        <v>0.2</v>
      </c>
      <c r="AA8" s="659"/>
      <c r="AB8" s="659"/>
      <c r="AC8" s="659"/>
      <c r="AD8" s="660">
        <v>1400311</v>
      </c>
      <c r="AE8" s="660"/>
      <c r="AF8" s="660"/>
      <c r="AG8" s="660"/>
      <c r="AH8" s="660"/>
      <c r="AI8" s="660"/>
      <c r="AJ8" s="660"/>
      <c r="AK8" s="660"/>
      <c r="AL8" s="624">
        <v>0.4</v>
      </c>
      <c r="AM8" s="625"/>
      <c r="AN8" s="625"/>
      <c r="AO8" s="661"/>
      <c r="AP8" s="618" t="s">
        <v>241</v>
      </c>
      <c r="AQ8" s="619"/>
      <c r="AR8" s="619"/>
      <c r="AS8" s="619"/>
      <c r="AT8" s="619"/>
      <c r="AU8" s="619"/>
      <c r="AV8" s="619"/>
      <c r="AW8" s="619"/>
      <c r="AX8" s="619"/>
      <c r="AY8" s="619"/>
      <c r="AZ8" s="619"/>
      <c r="BA8" s="619"/>
      <c r="BB8" s="619"/>
      <c r="BC8" s="619"/>
      <c r="BD8" s="619"/>
      <c r="BE8" s="619"/>
      <c r="BF8" s="620"/>
      <c r="BG8" s="621">
        <v>2475962</v>
      </c>
      <c r="BH8" s="622"/>
      <c r="BI8" s="622"/>
      <c r="BJ8" s="622"/>
      <c r="BK8" s="622"/>
      <c r="BL8" s="622"/>
      <c r="BM8" s="622"/>
      <c r="BN8" s="623"/>
      <c r="BO8" s="659">
        <v>0.9</v>
      </c>
      <c r="BP8" s="659"/>
      <c r="BQ8" s="659"/>
      <c r="BR8" s="659"/>
      <c r="BS8" s="660" t="s">
        <v>236</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238611268</v>
      </c>
      <c r="CS8" s="622"/>
      <c r="CT8" s="622"/>
      <c r="CU8" s="622"/>
      <c r="CV8" s="622"/>
      <c r="CW8" s="622"/>
      <c r="CX8" s="622"/>
      <c r="CY8" s="623"/>
      <c r="CZ8" s="659">
        <v>36.299999999999997</v>
      </c>
      <c r="DA8" s="659"/>
      <c r="DB8" s="659"/>
      <c r="DC8" s="659"/>
      <c r="DD8" s="627">
        <v>6787952</v>
      </c>
      <c r="DE8" s="622"/>
      <c r="DF8" s="622"/>
      <c r="DG8" s="622"/>
      <c r="DH8" s="622"/>
      <c r="DI8" s="622"/>
      <c r="DJ8" s="622"/>
      <c r="DK8" s="622"/>
      <c r="DL8" s="622"/>
      <c r="DM8" s="622"/>
      <c r="DN8" s="622"/>
      <c r="DO8" s="622"/>
      <c r="DP8" s="623"/>
      <c r="DQ8" s="627">
        <v>107180331</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1084146</v>
      </c>
      <c r="S9" s="622"/>
      <c r="T9" s="622"/>
      <c r="U9" s="622"/>
      <c r="V9" s="622"/>
      <c r="W9" s="622"/>
      <c r="X9" s="622"/>
      <c r="Y9" s="623"/>
      <c r="Z9" s="659">
        <v>0.2</v>
      </c>
      <c r="AA9" s="659"/>
      <c r="AB9" s="659"/>
      <c r="AC9" s="659"/>
      <c r="AD9" s="660">
        <v>1084146</v>
      </c>
      <c r="AE9" s="660"/>
      <c r="AF9" s="660"/>
      <c r="AG9" s="660"/>
      <c r="AH9" s="660"/>
      <c r="AI9" s="660"/>
      <c r="AJ9" s="660"/>
      <c r="AK9" s="660"/>
      <c r="AL9" s="624">
        <v>0.3</v>
      </c>
      <c r="AM9" s="625"/>
      <c r="AN9" s="625"/>
      <c r="AO9" s="661"/>
      <c r="AP9" s="618" t="s">
        <v>244</v>
      </c>
      <c r="AQ9" s="619"/>
      <c r="AR9" s="619"/>
      <c r="AS9" s="619"/>
      <c r="AT9" s="619"/>
      <c r="AU9" s="619"/>
      <c r="AV9" s="619"/>
      <c r="AW9" s="619"/>
      <c r="AX9" s="619"/>
      <c r="AY9" s="619"/>
      <c r="AZ9" s="619"/>
      <c r="BA9" s="619"/>
      <c r="BB9" s="619"/>
      <c r="BC9" s="619"/>
      <c r="BD9" s="619"/>
      <c r="BE9" s="619"/>
      <c r="BF9" s="620"/>
      <c r="BG9" s="621">
        <v>136789467</v>
      </c>
      <c r="BH9" s="622"/>
      <c r="BI9" s="622"/>
      <c r="BJ9" s="622"/>
      <c r="BK9" s="622"/>
      <c r="BL9" s="622"/>
      <c r="BM9" s="622"/>
      <c r="BN9" s="623"/>
      <c r="BO9" s="659">
        <v>48.5</v>
      </c>
      <c r="BP9" s="659"/>
      <c r="BQ9" s="659"/>
      <c r="BR9" s="659"/>
      <c r="BS9" s="660" t="s">
        <v>236</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72130222</v>
      </c>
      <c r="CS9" s="622"/>
      <c r="CT9" s="622"/>
      <c r="CU9" s="622"/>
      <c r="CV9" s="622"/>
      <c r="CW9" s="622"/>
      <c r="CX9" s="622"/>
      <c r="CY9" s="623"/>
      <c r="CZ9" s="659">
        <v>11</v>
      </c>
      <c r="DA9" s="659"/>
      <c r="DB9" s="659"/>
      <c r="DC9" s="659"/>
      <c r="DD9" s="627">
        <v>7891269</v>
      </c>
      <c r="DE9" s="622"/>
      <c r="DF9" s="622"/>
      <c r="DG9" s="622"/>
      <c r="DH9" s="622"/>
      <c r="DI9" s="622"/>
      <c r="DJ9" s="622"/>
      <c r="DK9" s="622"/>
      <c r="DL9" s="622"/>
      <c r="DM9" s="622"/>
      <c r="DN9" s="622"/>
      <c r="DO9" s="622"/>
      <c r="DP9" s="623"/>
      <c r="DQ9" s="627">
        <v>39227977</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v>316600</v>
      </c>
      <c r="S10" s="622"/>
      <c r="T10" s="622"/>
      <c r="U10" s="622"/>
      <c r="V10" s="622"/>
      <c r="W10" s="622"/>
      <c r="X10" s="622"/>
      <c r="Y10" s="623"/>
      <c r="Z10" s="659">
        <v>0</v>
      </c>
      <c r="AA10" s="659"/>
      <c r="AB10" s="659"/>
      <c r="AC10" s="659"/>
      <c r="AD10" s="660">
        <v>316600</v>
      </c>
      <c r="AE10" s="660"/>
      <c r="AF10" s="660"/>
      <c r="AG10" s="660"/>
      <c r="AH10" s="660"/>
      <c r="AI10" s="660"/>
      <c r="AJ10" s="660"/>
      <c r="AK10" s="660"/>
      <c r="AL10" s="624">
        <v>0.1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4857585</v>
      </c>
      <c r="BH10" s="622"/>
      <c r="BI10" s="622"/>
      <c r="BJ10" s="622"/>
      <c r="BK10" s="622"/>
      <c r="BL10" s="622"/>
      <c r="BM10" s="622"/>
      <c r="BN10" s="623"/>
      <c r="BO10" s="659">
        <v>1.7</v>
      </c>
      <c r="BP10" s="659"/>
      <c r="BQ10" s="659"/>
      <c r="BR10" s="659"/>
      <c r="BS10" s="660" t="s">
        <v>236</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186735</v>
      </c>
      <c r="CS10" s="622"/>
      <c r="CT10" s="622"/>
      <c r="CU10" s="622"/>
      <c r="CV10" s="622"/>
      <c r="CW10" s="622"/>
      <c r="CX10" s="622"/>
      <c r="CY10" s="623"/>
      <c r="CZ10" s="659">
        <v>0</v>
      </c>
      <c r="DA10" s="659"/>
      <c r="DB10" s="659"/>
      <c r="DC10" s="659"/>
      <c r="DD10" s="627">
        <v>1320</v>
      </c>
      <c r="DE10" s="622"/>
      <c r="DF10" s="622"/>
      <c r="DG10" s="622"/>
      <c r="DH10" s="622"/>
      <c r="DI10" s="622"/>
      <c r="DJ10" s="622"/>
      <c r="DK10" s="622"/>
      <c r="DL10" s="622"/>
      <c r="DM10" s="622"/>
      <c r="DN10" s="622"/>
      <c r="DO10" s="622"/>
      <c r="DP10" s="623"/>
      <c r="DQ10" s="627">
        <v>155175</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31336670</v>
      </c>
      <c r="S11" s="622"/>
      <c r="T11" s="622"/>
      <c r="U11" s="622"/>
      <c r="V11" s="622"/>
      <c r="W11" s="622"/>
      <c r="X11" s="622"/>
      <c r="Y11" s="623"/>
      <c r="Z11" s="624">
        <v>4.7</v>
      </c>
      <c r="AA11" s="625"/>
      <c r="AB11" s="625"/>
      <c r="AC11" s="626"/>
      <c r="AD11" s="627">
        <v>31336670</v>
      </c>
      <c r="AE11" s="622"/>
      <c r="AF11" s="622"/>
      <c r="AG11" s="622"/>
      <c r="AH11" s="622"/>
      <c r="AI11" s="622"/>
      <c r="AJ11" s="622"/>
      <c r="AK11" s="623"/>
      <c r="AL11" s="624">
        <v>9.6999999999999993</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13259818</v>
      </c>
      <c r="BH11" s="622"/>
      <c r="BI11" s="622"/>
      <c r="BJ11" s="622"/>
      <c r="BK11" s="622"/>
      <c r="BL11" s="622"/>
      <c r="BM11" s="622"/>
      <c r="BN11" s="623"/>
      <c r="BO11" s="659">
        <v>4.7</v>
      </c>
      <c r="BP11" s="659"/>
      <c r="BQ11" s="659"/>
      <c r="BR11" s="659"/>
      <c r="BS11" s="660">
        <v>3610728</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1500817</v>
      </c>
      <c r="CS11" s="622"/>
      <c r="CT11" s="622"/>
      <c r="CU11" s="622"/>
      <c r="CV11" s="622"/>
      <c r="CW11" s="622"/>
      <c r="CX11" s="622"/>
      <c r="CY11" s="623"/>
      <c r="CZ11" s="659">
        <v>0.2</v>
      </c>
      <c r="DA11" s="659"/>
      <c r="DB11" s="659"/>
      <c r="DC11" s="659"/>
      <c r="DD11" s="627">
        <v>266817</v>
      </c>
      <c r="DE11" s="622"/>
      <c r="DF11" s="622"/>
      <c r="DG11" s="622"/>
      <c r="DH11" s="622"/>
      <c r="DI11" s="622"/>
      <c r="DJ11" s="622"/>
      <c r="DK11" s="622"/>
      <c r="DL11" s="622"/>
      <c r="DM11" s="622"/>
      <c r="DN11" s="622"/>
      <c r="DO11" s="622"/>
      <c r="DP11" s="623"/>
      <c r="DQ11" s="627">
        <v>1200085</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61858</v>
      </c>
      <c r="S12" s="622"/>
      <c r="T12" s="622"/>
      <c r="U12" s="622"/>
      <c r="V12" s="622"/>
      <c r="W12" s="622"/>
      <c r="X12" s="622"/>
      <c r="Y12" s="623"/>
      <c r="Z12" s="659">
        <v>0</v>
      </c>
      <c r="AA12" s="659"/>
      <c r="AB12" s="659"/>
      <c r="AC12" s="659"/>
      <c r="AD12" s="660">
        <v>61858</v>
      </c>
      <c r="AE12" s="660"/>
      <c r="AF12" s="660"/>
      <c r="AG12" s="660"/>
      <c r="AH12" s="660"/>
      <c r="AI12" s="660"/>
      <c r="AJ12" s="660"/>
      <c r="AK12" s="660"/>
      <c r="AL12" s="624">
        <v>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90523029</v>
      </c>
      <c r="BH12" s="622"/>
      <c r="BI12" s="622"/>
      <c r="BJ12" s="622"/>
      <c r="BK12" s="622"/>
      <c r="BL12" s="622"/>
      <c r="BM12" s="622"/>
      <c r="BN12" s="623"/>
      <c r="BO12" s="659">
        <v>32.1</v>
      </c>
      <c r="BP12" s="659"/>
      <c r="BQ12" s="659"/>
      <c r="BR12" s="659"/>
      <c r="BS12" s="660" t="s">
        <v>236</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42692356</v>
      </c>
      <c r="CS12" s="622"/>
      <c r="CT12" s="622"/>
      <c r="CU12" s="622"/>
      <c r="CV12" s="622"/>
      <c r="CW12" s="622"/>
      <c r="CX12" s="622"/>
      <c r="CY12" s="623"/>
      <c r="CZ12" s="659">
        <v>6.5</v>
      </c>
      <c r="DA12" s="659"/>
      <c r="DB12" s="659"/>
      <c r="DC12" s="659"/>
      <c r="DD12" s="627" t="s">
        <v>236</v>
      </c>
      <c r="DE12" s="622"/>
      <c r="DF12" s="622"/>
      <c r="DG12" s="622"/>
      <c r="DH12" s="622"/>
      <c r="DI12" s="622"/>
      <c r="DJ12" s="622"/>
      <c r="DK12" s="622"/>
      <c r="DL12" s="622"/>
      <c r="DM12" s="622"/>
      <c r="DN12" s="622"/>
      <c r="DO12" s="622"/>
      <c r="DP12" s="623"/>
      <c r="DQ12" s="627">
        <v>4837052</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256</v>
      </c>
      <c r="S13" s="622"/>
      <c r="T13" s="622"/>
      <c r="U13" s="622"/>
      <c r="V13" s="622"/>
      <c r="W13" s="622"/>
      <c r="X13" s="622"/>
      <c r="Y13" s="623"/>
      <c r="Z13" s="659" t="s">
        <v>236</v>
      </c>
      <c r="AA13" s="659"/>
      <c r="AB13" s="659"/>
      <c r="AC13" s="659"/>
      <c r="AD13" s="660" t="s">
        <v>256</v>
      </c>
      <c r="AE13" s="660"/>
      <c r="AF13" s="660"/>
      <c r="AG13" s="660"/>
      <c r="AH13" s="660"/>
      <c r="AI13" s="660"/>
      <c r="AJ13" s="660"/>
      <c r="AK13" s="660"/>
      <c r="AL13" s="624" t="s">
        <v>236</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89820401</v>
      </c>
      <c r="BH13" s="622"/>
      <c r="BI13" s="622"/>
      <c r="BJ13" s="622"/>
      <c r="BK13" s="622"/>
      <c r="BL13" s="622"/>
      <c r="BM13" s="622"/>
      <c r="BN13" s="623"/>
      <c r="BO13" s="659">
        <v>31.8</v>
      </c>
      <c r="BP13" s="659"/>
      <c r="BQ13" s="659"/>
      <c r="BR13" s="659"/>
      <c r="BS13" s="660" t="s">
        <v>256</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69181613</v>
      </c>
      <c r="CS13" s="622"/>
      <c r="CT13" s="622"/>
      <c r="CU13" s="622"/>
      <c r="CV13" s="622"/>
      <c r="CW13" s="622"/>
      <c r="CX13" s="622"/>
      <c r="CY13" s="623"/>
      <c r="CZ13" s="659">
        <v>10.5</v>
      </c>
      <c r="DA13" s="659"/>
      <c r="DB13" s="659"/>
      <c r="DC13" s="659"/>
      <c r="DD13" s="627">
        <v>42270470</v>
      </c>
      <c r="DE13" s="622"/>
      <c r="DF13" s="622"/>
      <c r="DG13" s="622"/>
      <c r="DH13" s="622"/>
      <c r="DI13" s="622"/>
      <c r="DJ13" s="622"/>
      <c r="DK13" s="622"/>
      <c r="DL13" s="622"/>
      <c r="DM13" s="622"/>
      <c r="DN13" s="622"/>
      <c r="DO13" s="622"/>
      <c r="DP13" s="623"/>
      <c r="DQ13" s="627">
        <v>24585512</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8771</v>
      </c>
      <c r="S14" s="622"/>
      <c r="T14" s="622"/>
      <c r="U14" s="622"/>
      <c r="V14" s="622"/>
      <c r="W14" s="622"/>
      <c r="X14" s="622"/>
      <c r="Y14" s="623"/>
      <c r="Z14" s="659">
        <v>0</v>
      </c>
      <c r="AA14" s="659"/>
      <c r="AB14" s="659"/>
      <c r="AC14" s="659"/>
      <c r="AD14" s="660">
        <v>8771</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1694605</v>
      </c>
      <c r="BH14" s="622"/>
      <c r="BI14" s="622"/>
      <c r="BJ14" s="622"/>
      <c r="BK14" s="622"/>
      <c r="BL14" s="622"/>
      <c r="BM14" s="622"/>
      <c r="BN14" s="623"/>
      <c r="BO14" s="659">
        <v>0.6</v>
      </c>
      <c r="BP14" s="659"/>
      <c r="BQ14" s="659"/>
      <c r="BR14" s="659"/>
      <c r="BS14" s="660" t="s">
        <v>139</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16584469</v>
      </c>
      <c r="CS14" s="622"/>
      <c r="CT14" s="622"/>
      <c r="CU14" s="622"/>
      <c r="CV14" s="622"/>
      <c r="CW14" s="622"/>
      <c r="CX14" s="622"/>
      <c r="CY14" s="623"/>
      <c r="CZ14" s="659">
        <v>2.5</v>
      </c>
      <c r="DA14" s="659"/>
      <c r="DB14" s="659"/>
      <c r="DC14" s="659"/>
      <c r="DD14" s="627">
        <v>1479133</v>
      </c>
      <c r="DE14" s="622"/>
      <c r="DF14" s="622"/>
      <c r="DG14" s="622"/>
      <c r="DH14" s="622"/>
      <c r="DI14" s="622"/>
      <c r="DJ14" s="622"/>
      <c r="DK14" s="622"/>
      <c r="DL14" s="622"/>
      <c r="DM14" s="622"/>
      <c r="DN14" s="622"/>
      <c r="DO14" s="622"/>
      <c r="DP14" s="623"/>
      <c r="DQ14" s="627">
        <v>15144705</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v>6574725</v>
      </c>
      <c r="S15" s="622"/>
      <c r="T15" s="622"/>
      <c r="U15" s="622"/>
      <c r="V15" s="622"/>
      <c r="W15" s="622"/>
      <c r="X15" s="622"/>
      <c r="Y15" s="623"/>
      <c r="Z15" s="659">
        <v>1</v>
      </c>
      <c r="AA15" s="659"/>
      <c r="AB15" s="659"/>
      <c r="AC15" s="659"/>
      <c r="AD15" s="660">
        <v>6574725</v>
      </c>
      <c r="AE15" s="660"/>
      <c r="AF15" s="660"/>
      <c r="AG15" s="660"/>
      <c r="AH15" s="660"/>
      <c r="AI15" s="660"/>
      <c r="AJ15" s="660"/>
      <c r="AK15" s="660"/>
      <c r="AL15" s="624">
        <v>2</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8278553</v>
      </c>
      <c r="BH15" s="622"/>
      <c r="BI15" s="622"/>
      <c r="BJ15" s="622"/>
      <c r="BK15" s="622"/>
      <c r="BL15" s="622"/>
      <c r="BM15" s="622"/>
      <c r="BN15" s="623"/>
      <c r="BO15" s="659">
        <v>2.9</v>
      </c>
      <c r="BP15" s="659"/>
      <c r="BQ15" s="659"/>
      <c r="BR15" s="659"/>
      <c r="BS15" s="660" t="s">
        <v>256</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108114605</v>
      </c>
      <c r="CS15" s="622"/>
      <c r="CT15" s="622"/>
      <c r="CU15" s="622"/>
      <c r="CV15" s="622"/>
      <c r="CW15" s="622"/>
      <c r="CX15" s="622"/>
      <c r="CY15" s="623"/>
      <c r="CZ15" s="659">
        <v>16.399999999999999</v>
      </c>
      <c r="DA15" s="659"/>
      <c r="DB15" s="659"/>
      <c r="DC15" s="659"/>
      <c r="DD15" s="627">
        <v>12269511</v>
      </c>
      <c r="DE15" s="622"/>
      <c r="DF15" s="622"/>
      <c r="DG15" s="622"/>
      <c r="DH15" s="622"/>
      <c r="DI15" s="622"/>
      <c r="DJ15" s="622"/>
      <c r="DK15" s="622"/>
      <c r="DL15" s="622"/>
      <c r="DM15" s="622"/>
      <c r="DN15" s="622"/>
      <c r="DO15" s="622"/>
      <c r="DP15" s="623"/>
      <c r="DQ15" s="627">
        <v>77926591</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740002</v>
      </c>
      <c r="S16" s="622"/>
      <c r="T16" s="622"/>
      <c r="U16" s="622"/>
      <c r="V16" s="622"/>
      <c r="W16" s="622"/>
      <c r="X16" s="622"/>
      <c r="Y16" s="623"/>
      <c r="Z16" s="659">
        <v>0.1</v>
      </c>
      <c r="AA16" s="659"/>
      <c r="AB16" s="659"/>
      <c r="AC16" s="659"/>
      <c r="AD16" s="660">
        <v>740002</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256</v>
      </c>
      <c r="BP16" s="659"/>
      <c r="BQ16" s="659"/>
      <c r="BR16" s="659"/>
      <c r="BS16" s="660" t="s">
        <v>256</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2794</v>
      </c>
      <c r="CS16" s="622"/>
      <c r="CT16" s="622"/>
      <c r="CU16" s="622"/>
      <c r="CV16" s="622"/>
      <c r="CW16" s="622"/>
      <c r="CX16" s="622"/>
      <c r="CY16" s="623"/>
      <c r="CZ16" s="659">
        <v>0</v>
      </c>
      <c r="DA16" s="659"/>
      <c r="DB16" s="659"/>
      <c r="DC16" s="659"/>
      <c r="DD16" s="627" t="s">
        <v>236</v>
      </c>
      <c r="DE16" s="622"/>
      <c r="DF16" s="622"/>
      <c r="DG16" s="622"/>
      <c r="DH16" s="622"/>
      <c r="DI16" s="622"/>
      <c r="DJ16" s="622"/>
      <c r="DK16" s="622"/>
      <c r="DL16" s="622"/>
      <c r="DM16" s="622"/>
      <c r="DN16" s="622"/>
      <c r="DO16" s="622"/>
      <c r="DP16" s="623"/>
      <c r="DQ16" s="627">
        <v>94</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2914378</v>
      </c>
      <c r="S17" s="622"/>
      <c r="T17" s="622"/>
      <c r="U17" s="622"/>
      <c r="V17" s="622"/>
      <c r="W17" s="622"/>
      <c r="X17" s="622"/>
      <c r="Y17" s="623"/>
      <c r="Z17" s="659">
        <v>0.4</v>
      </c>
      <c r="AA17" s="659"/>
      <c r="AB17" s="659"/>
      <c r="AC17" s="659"/>
      <c r="AD17" s="660">
        <v>2914378</v>
      </c>
      <c r="AE17" s="660"/>
      <c r="AF17" s="660"/>
      <c r="AG17" s="660"/>
      <c r="AH17" s="660"/>
      <c r="AI17" s="660"/>
      <c r="AJ17" s="660"/>
      <c r="AK17" s="660"/>
      <c r="AL17" s="624">
        <v>0.9</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236</v>
      </c>
      <c r="BP17" s="659"/>
      <c r="BQ17" s="659"/>
      <c r="BR17" s="659"/>
      <c r="BS17" s="660" t="s">
        <v>236</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55080612</v>
      </c>
      <c r="CS17" s="622"/>
      <c r="CT17" s="622"/>
      <c r="CU17" s="622"/>
      <c r="CV17" s="622"/>
      <c r="CW17" s="622"/>
      <c r="CX17" s="622"/>
      <c r="CY17" s="623"/>
      <c r="CZ17" s="659">
        <v>8.4</v>
      </c>
      <c r="DA17" s="659"/>
      <c r="DB17" s="659"/>
      <c r="DC17" s="659"/>
      <c r="DD17" s="627" t="s">
        <v>139</v>
      </c>
      <c r="DE17" s="622"/>
      <c r="DF17" s="622"/>
      <c r="DG17" s="622"/>
      <c r="DH17" s="622"/>
      <c r="DI17" s="622"/>
      <c r="DJ17" s="622"/>
      <c r="DK17" s="622"/>
      <c r="DL17" s="622"/>
      <c r="DM17" s="622"/>
      <c r="DN17" s="622"/>
      <c r="DO17" s="622"/>
      <c r="DP17" s="623"/>
      <c r="DQ17" s="627">
        <v>54950588</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2346855</v>
      </c>
      <c r="S18" s="622"/>
      <c r="T18" s="622"/>
      <c r="U18" s="622"/>
      <c r="V18" s="622"/>
      <c r="W18" s="622"/>
      <c r="X18" s="622"/>
      <c r="Y18" s="623"/>
      <c r="Z18" s="659">
        <v>0.4</v>
      </c>
      <c r="AA18" s="659"/>
      <c r="AB18" s="659"/>
      <c r="AC18" s="659"/>
      <c r="AD18" s="660">
        <v>2346855</v>
      </c>
      <c r="AE18" s="660"/>
      <c r="AF18" s="660"/>
      <c r="AG18" s="660"/>
      <c r="AH18" s="660"/>
      <c r="AI18" s="660"/>
      <c r="AJ18" s="660"/>
      <c r="AK18" s="660"/>
      <c r="AL18" s="624">
        <v>0.7</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256</v>
      </c>
      <c r="BP18" s="659"/>
      <c r="BQ18" s="659"/>
      <c r="BR18" s="659"/>
      <c r="BS18" s="660" t="s">
        <v>256</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256</v>
      </c>
      <c r="CS18" s="622"/>
      <c r="CT18" s="622"/>
      <c r="CU18" s="622"/>
      <c r="CV18" s="622"/>
      <c r="CW18" s="622"/>
      <c r="CX18" s="622"/>
      <c r="CY18" s="623"/>
      <c r="CZ18" s="659" t="s">
        <v>139</v>
      </c>
      <c r="DA18" s="659"/>
      <c r="DB18" s="659"/>
      <c r="DC18" s="659"/>
      <c r="DD18" s="627" t="s">
        <v>256</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2336010</v>
      </c>
      <c r="S19" s="622"/>
      <c r="T19" s="622"/>
      <c r="U19" s="622"/>
      <c r="V19" s="622"/>
      <c r="W19" s="622"/>
      <c r="X19" s="622"/>
      <c r="Y19" s="623"/>
      <c r="Z19" s="659">
        <v>0.4</v>
      </c>
      <c r="AA19" s="659"/>
      <c r="AB19" s="659"/>
      <c r="AC19" s="659"/>
      <c r="AD19" s="660">
        <v>2336010</v>
      </c>
      <c r="AE19" s="660"/>
      <c r="AF19" s="660"/>
      <c r="AG19" s="660"/>
      <c r="AH19" s="660"/>
      <c r="AI19" s="660"/>
      <c r="AJ19" s="660"/>
      <c r="AK19" s="660"/>
      <c r="AL19" s="624">
        <v>0.7</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24355127</v>
      </c>
      <c r="BH19" s="622"/>
      <c r="BI19" s="622"/>
      <c r="BJ19" s="622"/>
      <c r="BK19" s="622"/>
      <c r="BL19" s="622"/>
      <c r="BM19" s="622"/>
      <c r="BN19" s="623"/>
      <c r="BO19" s="659">
        <v>8.6</v>
      </c>
      <c r="BP19" s="659"/>
      <c r="BQ19" s="659"/>
      <c r="BR19" s="659"/>
      <c r="BS19" s="660" t="s">
        <v>236</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236</v>
      </c>
      <c r="DA19" s="659"/>
      <c r="DB19" s="659"/>
      <c r="DC19" s="659"/>
      <c r="DD19" s="627" t="s">
        <v>139</v>
      </c>
      <c r="DE19" s="622"/>
      <c r="DF19" s="622"/>
      <c r="DG19" s="622"/>
      <c r="DH19" s="622"/>
      <c r="DI19" s="622"/>
      <c r="DJ19" s="622"/>
      <c r="DK19" s="622"/>
      <c r="DL19" s="622"/>
      <c r="DM19" s="622"/>
      <c r="DN19" s="622"/>
      <c r="DO19" s="622"/>
      <c r="DP19" s="623"/>
      <c r="DQ19" s="627" t="s">
        <v>256</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10845</v>
      </c>
      <c r="S20" s="622"/>
      <c r="T20" s="622"/>
      <c r="U20" s="622"/>
      <c r="V20" s="622"/>
      <c r="W20" s="622"/>
      <c r="X20" s="622"/>
      <c r="Y20" s="623"/>
      <c r="Z20" s="659">
        <v>0</v>
      </c>
      <c r="AA20" s="659"/>
      <c r="AB20" s="659"/>
      <c r="AC20" s="659"/>
      <c r="AD20" s="660">
        <v>10845</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24355127</v>
      </c>
      <c r="BH20" s="622"/>
      <c r="BI20" s="622"/>
      <c r="BJ20" s="622"/>
      <c r="BK20" s="622"/>
      <c r="BL20" s="622"/>
      <c r="BM20" s="622"/>
      <c r="BN20" s="623"/>
      <c r="BO20" s="659">
        <v>8.6</v>
      </c>
      <c r="BP20" s="659"/>
      <c r="BQ20" s="659"/>
      <c r="BR20" s="659"/>
      <c r="BS20" s="660" t="s">
        <v>256</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657348945</v>
      </c>
      <c r="CS20" s="622"/>
      <c r="CT20" s="622"/>
      <c r="CU20" s="622"/>
      <c r="CV20" s="622"/>
      <c r="CW20" s="622"/>
      <c r="CX20" s="622"/>
      <c r="CY20" s="623"/>
      <c r="CZ20" s="659">
        <v>100</v>
      </c>
      <c r="DA20" s="659"/>
      <c r="DB20" s="659"/>
      <c r="DC20" s="659"/>
      <c r="DD20" s="627">
        <v>72586730</v>
      </c>
      <c r="DE20" s="622"/>
      <c r="DF20" s="622"/>
      <c r="DG20" s="622"/>
      <c r="DH20" s="622"/>
      <c r="DI20" s="622"/>
      <c r="DJ20" s="622"/>
      <c r="DK20" s="622"/>
      <c r="DL20" s="622"/>
      <c r="DM20" s="622"/>
      <c r="DN20" s="622"/>
      <c r="DO20" s="622"/>
      <c r="DP20" s="623"/>
      <c r="DQ20" s="627">
        <v>371903384</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11455187</v>
      </c>
      <c r="S21" s="622"/>
      <c r="T21" s="622"/>
      <c r="U21" s="622"/>
      <c r="V21" s="622"/>
      <c r="W21" s="622"/>
      <c r="X21" s="622"/>
      <c r="Y21" s="623"/>
      <c r="Z21" s="659">
        <v>1.7</v>
      </c>
      <c r="AA21" s="659"/>
      <c r="AB21" s="659"/>
      <c r="AC21" s="659"/>
      <c r="AD21" s="660">
        <v>9772657</v>
      </c>
      <c r="AE21" s="660"/>
      <c r="AF21" s="660"/>
      <c r="AG21" s="660"/>
      <c r="AH21" s="660"/>
      <c r="AI21" s="660"/>
      <c r="AJ21" s="660"/>
      <c r="AK21" s="660"/>
      <c r="AL21" s="624">
        <v>3</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4214</v>
      </c>
      <c r="BH21" s="622"/>
      <c r="BI21" s="622"/>
      <c r="BJ21" s="622"/>
      <c r="BK21" s="622"/>
      <c r="BL21" s="622"/>
      <c r="BM21" s="622"/>
      <c r="BN21" s="623"/>
      <c r="BO21" s="659">
        <v>0</v>
      </c>
      <c r="BP21" s="659"/>
      <c r="BQ21" s="659"/>
      <c r="BR21" s="659"/>
      <c r="BS21" s="660" t="s">
        <v>236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9772657</v>
      </c>
      <c r="S22" s="622"/>
      <c r="T22" s="622"/>
      <c r="U22" s="622"/>
      <c r="V22" s="622"/>
      <c r="W22" s="622"/>
      <c r="X22" s="622"/>
      <c r="Y22" s="623"/>
      <c r="Z22" s="659">
        <v>1.5</v>
      </c>
      <c r="AA22" s="659"/>
      <c r="AB22" s="659"/>
      <c r="AC22" s="659"/>
      <c r="AD22" s="660">
        <v>9772657</v>
      </c>
      <c r="AE22" s="660"/>
      <c r="AF22" s="660"/>
      <c r="AG22" s="660"/>
      <c r="AH22" s="660"/>
      <c r="AI22" s="660"/>
      <c r="AJ22" s="660"/>
      <c r="AK22" s="660"/>
      <c r="AL22" s="624">
        <v>3</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v>4871302</v>
      </c>
      <c r="BH22" s="622"/>
      <c r="BI22" s="622"/>
      <c r="BJ22" s="622"/>
      <c r="BK22" s="622"/>
      <c r="BL22" s="622"/>
      <c r="BM22" s="622"/>
      <c r="BN22" s="623"/>
      <c r="BO22" s="659">
        <v>1.7</v>
      </c>
      <c r="BP22" s="659"/>
      <c r="BQ22" s="659"/>
      <c r="BR22" s="659"/>
      <c r="BS22" s="660" t="s">
        <v>256</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1682420</v>
      </c>
      <c r="S23" s="622"/>
      <c r="T23" s="622"/>
      <c r="U23" s="622"/>
      <c r="V23" s="622"/>
      <c r="W23" s="622"/>
      <c r="X23" s="622"/>
      <c r="Y23" s="623"/>
      <c r="Z23" s="659">
        <v>0.3</v>
      </c>
      <c r="AA23" s="659"/>
      <c r="AB23" s="659"/>
      <c r="AC23" s="659"/>
      <c r="AD23" s="660" t="s">
        <v>236</v>
      </c>
      <c r="AE23" s="660"/>
      <c r="AF23" s="660"/>
      <c r="AG23" s="660"/>
      <c r="AH23" s="660"/>
      <c r="AI23" s="660"/>
      <c r="AJ23" s="660"/>
      <c r="AK23" s="660"/>
      <c r="AL23" s="624" t="s">
        <v>236</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19479611</v>
      </c>
      <c r="BH23" s="622"/>
      <c r="BI23" s="622"/>
      <c r="BJ23" s="622"/>
      <c r="BK23" s="622"/>
      <c r="BL23" s="622"/>
      <c r="BM23" s="622"/>
      <c r="BN23" s="623"/>
      <c r="BO23" s="659">
        <v>6.9</v>
      </c>
      <c r="BP23" s="659"/>
      <c r="BQ23" s="659"/>
      <c r="BR23" s="659"/>
      <c r="BS23" s="660" t="s">
        <v>256</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110</v>
      </c>
      <c r="S24" s="622"/>
      <c r="T24" s="622"/>
      <c r="U24" s="622"/>
      <c r="V24" s="622"/>
      <c r="W24" s="622"/>
      <c r="X24" s="622"/>
      <c r="Y24" s="623"/>
      <c r="Z24" s="659">
        <v>0</v>
      </c>
      <c r="AA24" s="659"/>
      <c r="AB24" s="659"/>
      <c r="AC24" s="659"/>
      <c r="AD24" s="660" t="s">
        <v>236</v>
      </c>
      <c r="AE24" s="660"/>
      <c r="AF24" s="660"/>
      <c r="AG24" s="660"/>
      <c r="AH24" s="660"/>
      <c r="AI24" s="660"/>
      <c r="AJ24" s="660"/>
      <c r="AK24" s="660"/>
      <c r="AL24" s="624" t="s">
        <v>236</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236</v>
      </c>
      <c r="BH24" s="622"/>
      <c r="BI24" s="622"/>
      <c r="BJ24" s="622"/>
      <c r="BK24" s="622"/>
      <c r="BL24" s="622"/>
      <c r="BM24" s="622"/>
      <c r="BN24" s="623"/>
      <c r="BO24" s="659" t="s">
        <v>256</v>
      </c>
      <c r="BP24" s="659"/>
      <c r="BQ24" s="659"/>
      <c r="BR24" s="659"/>
      <c r="BS24" s="660" t="s">
        <v>236</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349236565</v>
      </c>
      <c r="CS24" s="677"/>
      <c r="CT24" s="677"/>
      <c r="CU24" s="677"/>
      <c r="CV24" s="677"/>
      <c r="CW24" s="677"/>
      <c r="CX24" s="677"/>
      <c r="CY24" s="702"/>
      <c r="CZ24" s="703">
        <v>53.1</v>
      </c>
      <c r="DA24" s="685"/>
      <c r="DB24" s="685"/>
      <c r="DC24" s="705"/>
      <c r="DD24" s="701">
        <v>218861594</v>
      </c>
      <c r="DE24" s="677"/>
      <c r="DF24" s="677"/>
      <c r="DG24" s="677"/>
      <c r="DH24" s="677"/>
      <c r="DI24" s="677"/>
      <c r="DJ24" s="677"/>
      <c r="DK24" s="702"/>
      <c r="DL24" s="701">
        <v>214788527</v>
      </c>
      <c r="DM24" s="677"/>
      <c r="DN24" s="677"/>
      <c r="DO24" s="677"/>
      <c r="DP24" s="677"/>
      <c r="DQ24" s="677"/>
      <c r="DR24" s="677"/>
      <c r="DS24" s="677"/>
      <c r="DT24" s="677"/>
      <c r="DU24" s="677"/>
      <c r="DV24" s="702"/>
      <c r="DW24" s="703">
        <v>64.5</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343533139</v>
      </c>
      <c r="S25" s="622"/>
      <c r="T25" s="622"/>
      <c r="U25" s="622"/>
      <c r="V25" s="622"/>
      <c r="W25" s="622"/>
      <c r="X25" s="622"/>
      <c r="Y25" s="623"/>
      <c r="Z25" s="659">
        <v>51.5</v>
      </c>
      <c r="AA25" s="659"/>
      <c r="AB25" s="659"/>
      <c r="AC25" s="659"/>
      <c r="AD25" s="660">
        <v>322370998</v>
      </c>
      <c r="AE25" s="660"/>
      <c r="AF25" s="660"/>
      <c r="AG25" s="660"/>
      <c r="AH25" s="660"/>
      <c r="AI25" s="660"/>
      <c r="AJ25" s="660"/>
      <c r="AK25" s="660"/>
      <c r="AL25" s="624">
        <v>99.3</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236</v>
      </c>
      <c r="BH25" s="622"/>
      <c r="BI25" s="622"/>
      <c r="BJ25" s="622"/>
      <c r="BK25" s="622"/>
      <c r="BL25" s="622"/>
      <c r="BM25" s="622"/>
      <c r="BN25" s="623"/>
      <c r="BO25" s="659" t="s">
        <v>236</v>
      </c>
      <c r="BP25" s="659"/>
      <c r="BQ25" s="659"/>
      <c r="BR25" s="659"/>
      <c r="BS25" s="660" t="s">
        <v>236</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129760864</v>
      </c>
      <c r="CS25" s="634"/>
      <c r="CT25" s="634"/>
      <c r="CU25" s="634"/>
      <c r="CV25" s="634"/>
      <c r="CW25" s="634"/>
      <c r="CX25" s="634"/>
      <c r="CY25" s="635"/>
      <c r="CZ25" s="624">
        <v>19.7</v>
      </c>
      <c r="DA25" s="636"/>
      <c r="DB25" s="636"/>
      <c r="DC25" s="637"/>
      <c r="DD25" s="627">
        <v>113603537</v>
      </c>
      <c r="DE25" s="634"/>
      <c r="DF25" s="634"/>
      <c r="DG25" s="634"/>
      <c r="DH25" s="634"/>
      <c r="DI25" s="634"/>
      <c r="DJ25" s="634"/>
      <c r="DK25" s="635"/>
      <c r="DL25" s="627">
        <v>113052925</v>
      </c>
      <c r="DM25" s="634"/>
      <c r="DN25" s="634"/>
      <c r="DO25" s="634"/>
      <c r="DP25" s="634"/>
      <c r="DQ25" s="634"/>
      <c r="DR25" s="634"/>
      <c r="DS25" s="634"/>
      <c r="DT25" s="634"/>
      <c r="DU25" s="634"/>
      <c r="DV25" s="635"/>
      <c r="DW25" s="624">
        <v>34</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304981</v>
      </c>
      <c r="S26" s="622"/>
      <c r="T26" s="622"/>
      <c r="U26" s="622"/>
      <c r="V26" s="622"/>
      <c r="W26" s="622"/>
      <c r="X26" s="622"/>
      <c r="Y26" s="623"/>
      <c r="Z26" s="659">
        <v>0</v>
      </c>
      <c r="AA26" s="659"/>
      <c r="AB26" s="659"/>
      <c r="AC26" s="659"/>
      <c r="AD26" s="660">
        <v>304981</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236</v>
      </c>
      <c r="BH26" s="622"/>
      <c r="BI26" s="622"/>
      <c r="BJ26" s="622"/>
      <c r="BK26" s="622"/>
      <c r="BL26" s="622"/>
      <c r="BM26" s="622"/>
      <c r="BN26" s="623"/>
      <c r="BO26" s="659" t="s">
        <v>236</v>
      </c>
      <c r="BP26" s="659"/>
      <c r="BQ26" s="659"/>
      <c r="BR26" s="659"/>
      <c r="BS26" s="660" t="s">
        <v>236</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96153850</v>
      </c>
      <c r="CS26" s="622"/>
      <c r="CT26" s="622"/>
      <c r="CU26" s="622"/>
      <c r="CV26" s="622"/>
      <c r="CW26" s="622"/>
      <c r="CX26" s="622"/>
      <c r="CY26" s="623"/>
      <c r="CZ26" s="624">
        <v>14.6</v>
      </c>
      <c r="DA26" s="636"/>
      <c r="DB26" s="636"/>
      <c r="DC26" s="637"/>
      <c r="DD26" s="627">
        <v>80998901</v>
      </c>
      <c r="DE26" s="622"/>
      <c r="DF26" s="622"/>
      <c r="DG26" s="622"/>
      <c r="DH26" s="622"/>
      <c r="DI26" s="622"/>
      <c r="DJ26" s="622"/>
      <c r="DK26" s="623"/>
      <c r="DL26" s="627" t="s">
        <v>236</v>
      </c>
      <c r="DM26" s="622"/>
      <c r="DN26" s="622"/>
      <c r="DO26" s="622"/>
      <c r="DP26" s="622"/>
      <c r="DQ26" s="622"/>
      <c r="DR26" s="622"/>
      <c r="DS26" s="622"/>
      <c r="DT26" s="622"/>
      <c r="DU26" s="622"/>
      <c r="DV26" s="623"/>
      <c r="DW26" s="624" t="s">
        <v>236</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3608173</v>
      </c>
      <c r="S27" s="622"/>
      <c r="T27" s="622"/>
      <c r="U27" s="622"/>
      <c r="V27" s="622"/>
      <c r="W27" s="622"/>
      <c r="X27" s="622"/>
      <c r="Y27" s="623"/>
      <c r="Z27" s="659">
        <v>0.5</v>
      </c>
      <c r="AA27" s="659"/>
      <c r="AB27" s="659"/>
      <c r="AC27" s="659"/>
      <c r="AD27" s="660" t="s">
        <v>236</v>
      </c>
      <c r="AE27" s="660"/>
      <c r="AF27" s="660"/>
      <c r="AG27" s="660"/>
      <c r="AH27" s="660"/>
      <c r="AI27" s="660"/>
      <c r="AJ27" s="660"/>
      <c r="AK27" s="660"/>
      <c r="AL27" s="624" t="s">
        <v>236</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282234146</v>
      </c>
      <c r="BH27" s="622"/>
      <c r="BI27" s="622"/>
      <c r="BJ27" s="622"/>
      <c r="BK27" s="622"/>
      <c r="BL27" s="622"/>
      <c r="BM27" s="622"/>
      <c r="BN27" s="623"/>
      <c r="BO27" s="659">
        <v>100</v>
      </c>
      <c r="BP27" s="659"/>
      <c r="BQ27" s="659"/>
      <c r="BR27" s="659"/>
      <c r="BS27" s="660">
        <v>3610728</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164434889</v>
      </c>
      <c r="CS27" s="634"/>
      <c r="CT27" s="634"/>
      <c r="CU27" s="634"/>
      <c r="CV27" s="634"/>
      <c r="CW27" s="634"/>
      <c r="CX27" s="634"/>
      <c r="CY27" s="635"/>
      <c r="CZ27" s="624">
        <v>25</v>
      </c>
      <c r="DA27" s="636"/>
      <c r="DB27" s="636"/>
      <c r="DC27" s="637"/>
      <c r="DD27" s="627">
        <v>50347269</v>
      </c>
      <c r="DE27" s="634"/>
      <c r="DF27" s="634"/>
      <c r="DG27" s="634"/>
      <c r="DH27" s="634"/>
      <c r="DI27" s="634"/>
      <c r="DJ27" s="634"/>
      <c r="DK27" s="635"/>
      <c r="DL27" s="627">
        <v>46824814</v>
      </c>
      <c r="DM27" s="634"/>
      <c r="DN27" s="634"/>
      <c r="DO27" s="634"/>
      <c r="DP27" s="634"/>
      <c r="DQ27" s="634"/>
      <c r="DR27" s="634"/>
      <c r="DS27" s="634"/>
      <c r="DT27" s="634"/>
      <c r="DU27" s="634"/>
      <c r="DV27" s="635"/>
      <c r="DW27" s="624">
        <v>14.1</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4357059</v>
      </c>
      <c r="S28" s="622"/>
      <c r="T28" s="622"/>
      <c r="U28" s="622"/>
      <c r="V28" s="622"/>
      <c r="W28" s="622"/>
      <c r="X28" s="622"/>
      <c r="Y28" s="623"/>
      <c r="Z28" s="659">
        <v>0.7</v>
      </c>
      <c r="AA28" s="659"/>
      <c r="AB28" s="659"/>
      <c r="AC28" s="659"/>
      <c r="AD28" s="660">
        <v>1220010</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55040812</v>
      </c>
      <c r="CS28" s="622"/>
      <c r="CT28" s="622"/>
      <c r="CU28" s="622"/>
      <c r="CV28" s="622"/>
      <c r="CW28" s="622"/>
      <c r="CX28" s="622"/>
      <c r="CY28" s="623"/>
      <c r="CZ28" s="624">
        <v>8.4</v>
      </c>
      <c r="DA28" s="636"/>
      <c r="DB28" s="636"/>
      <c r="DC28" s="637"/>
      <c r="DD28" s="627">
        <v>54910788</v>
      </c>
      <c r="DE28" s="622"/>
      <c r="DF28" s="622"/>
      <c r="DG28" s="622"/>
      <c r="DH28" s="622"/>
      <c r="DI28" s="622"/>
      <c r="DJ28" s="622"/>
      <c r="DK28" s="623"/>
      <c r="DL28" s="627">
        <v>54910788</v>
      </c>
      <c r="DM28" s="622"/>
      <c r="DN28" s="622"/>
      <c r="DO28" s="622"/>
      <c r="DP28" s="622"/>
      <c r="DQ28" s="622"/>
      <c r="DR28" s="622"/>
      <c r="DS28" s="622"/>
      <c r="DT28" s="622"/>
      <c r="DU28" s="622"/>
      <c r="DV28" s="623"/>
      <c r="DW28" s="624">
        <v>16.5</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2698047</v>
      </c>
      <c r="S29" s="622"/>
      <c r="T29" s="622"/>
      <c r="U29" s="622"/>
      <c r="V29" s="622"/>
      <c r="W29" s="622"/>
      <c r="X29" s="622"/>
      <c r="Y29" s="623"/>
      <c r="Z29" s="659">
        <v>0.4</v>
      </c>
      <c r="AA29" s="659"/>
      <c r="AB29" s="659"/>
      <c r="AC29" s="659"/>
      <c r="AD29" s="660">
        <v>295</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55040279</v>
      </c>
      <c r="CS29" s="634"/>
      <c r="CT29" s="634"/>
      <c r="CU29" s="634"/>
      <c r="CV29" s="634"/>
      <c r="CW29" s="634"/>
      <c r="CX29" s="634"/>
      <c r="CY29" s="635"/>
      <c r="CZ29" s="624">
        <v>8.4</v>
      </c>
      <c r="DA29" s="636"/>
      <c r="DB29" s="636"/>
      <c r="DC29" s="637"/>
      <c r="DD29" s="627">
        <v>54910255</v>
      </c>
      <c r="DE29" s="634"/>
      <c r="DF29" s="634"/>
      <c r="DG29" s="634"/>
      <c r="DH29" s="634"/>
      <c r="DI29" s="634"/>
      <c r="DJ29" s="634"/>
      <c r="DK29" s="635"/>
      <c r="DL29" s="627">
        <v>54910255</v>
      </c>
      <c r="DM29" s="634"/>
      <c r="DN29" s="634"/>
      <c r="DO29" s="634"/>
      <c r="DP29" s="634"/>
      <c r="DQ29" s="634"/>
      <c r="DR29" s="634"/>
      <c r="DS29" s="634"/>
      <c r="DT29" s="634"/>
      <c r="DU29" s="634"/>
      <c r="DV29" s="635"/>
      <c r="DW29" s="624">
        <v>16.5</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156020829</v>
      </c>
      <c r="S30" s="622"/>
      <c r="T30" s="622"/>
      <c r="U30" s="622"/>
      <c r="V30" s="622"/>
      <c r="W30" s="622"/>
      <c r="X30" s="622"/>
      <c r="Y30" s="623"/>
      <c r="Z30" s="659">
        <v>23.4</v>
      </c>
      <c r="AA30" s="659"/>
      <c r="AB30" s="659"/>
      <c r="AC30" s="659"/>
      <c r="AD30" s="660" t="s">
        <v>236</v>
      </c>
      <c r="AE30" s="660"/>
      <c r="AF30" s="660"/>
      <c r="AG30" s="660"/>
      <c r="AH30" s="660"/>
      <c r="AI30" s="660"/>
      <c r="AJ30" s="660"/>
      <c r="AK30" s="660"/>
      <c r="AL30" s="624" t="s">
        <v>236</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53679893</v>
      </c>
      <c r="CS30" s="622"/>
      <c r="CT30" s="622"/>
      <c r="CU30" s="622"/>
      <c r="CV30" s="622"/>
      <c r="CW30" s="622"/>
      <c r="CX30" s="622"/>
      <c r="CY30" s="623"/>
      <c r="CZ30" s="624">
        <v>8.1999999999999993</v>
      </c>
      <c r="DA30" s="636"/>
      <c r="DB30" s="636"/>
      <c r="DC30" s="637"/>
      <c r="DD30" s="627">
        <v>53549869</v>
      </c>
      <c r="DE30" s="622"/>
      <c r="DF30" s="622"/>
      <c r="DG30" s="622"/>
      <c r="DH30" s="622"/>
      <c r="DI30" s="622"/>
      <c r="DJ30" s="622"/>
      <c r="DK30" s="623"/>
      <c r="DL30" s="627">
        <v>53549869</v>
      </c>
      <c r="DM30" s="622"/>
      <c r="DN30" s="622"/>
      <c r="DO30" s="622"/>
      <c r="DP30" s="622"/>
      <c r="DQ30" s="622"/>
      <c r="DR30" s="622"/>
      <c r="DS30" s="622"/>
      <c r="DT30" s="622"/>
      <c r="DU30" s="622"/>
      <c r="DV30" s="623"/>
      <c r="DW30" s="624">
        <v>16.100000000000001</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256</v>
      </c>
      <c r="S31" s="622"/>
      <c r="T31" s="622"/>
      <c r="U31" s="622"/>
      <c r="V31" s="622"/>
      <c r="W31" s="622"/>
      <c r="X31" s="622"/>
      <c r="Y31" s="623"/>
      <c r="Z31" s="659" t="s">
        <v>236</v>
      </c>
      <c r="AA31" s="659"/>
      <c r="AB31" s="659"/>
      <c r="AC31" s="659"/>
      <c r="AD31" s="660" t="s">
        <v>139</v>
      </c>
      <c r="AE31" s="660"/>
      <c r="AF31" s="660"/>
      <c r="AG31" s="660"/>
      <c r="AH31" s="660"/>
      <c r="AI31" s="660"/>
      <c r="AJ31" s="660"/>
      <c r="AK31" s="660"/>
      <c r="AL31" s="624" t="s">
        <v>256</v>
      </c>
      <c r="AM31" s="625"/>
      <c r="AN31" s="625"/>
      <c r="AO31" s="661"/>
      <c r="AP31" s="693" t="s">
        <v>314</v>
      </c>
      <c r="AQ31" s="694"/>
      <c r="AR31" s="694"/>
      <c r="AS31" s="694"/>
      <c r="AT31" s="695" t="s">
        <v>315</v>
      </c>
      <c r="AU31" s="218"/>
      <c r="AV31" s="218"/>
      <c r="AW31" s="218"/>
      <c r="AX31" s="679" t="s">
        <v>188</v>
      </c>
      <c r="AY31" s="680"/>
      <c r="AZ31" s="680"/>
      <c r="BA31" s="680"/>
      <c r="BB31" s="680"/>
      <c r="BC31" s="680"/>
      <c r="BD31" s="680"/>
      <c r="BE31" s="680"/>
      <c r="BF31" s="681"/>
      <c r="BG31" s="683">
        <v>99.4</v>
      </c>
      <c r="BH31" s="684"/>
      <c r="BI31" s="684"/>
      <c r="BJ31" s="684"/>
      <c r="BK31" s="684"/>
      <c r="BL31" s="684"/>
      <c r="BM31" s="685">
        <v>98.3</v>
      </c>
      <c r="BN31" s="684"/>
      <c r="BO31" s="684"/>
      <c r="BP31" s="684"/>
      <c r="BQ31" s="686"/>
      <c r="BR31" s="683">
        <v>99.4</v>
      </c>
      <c r="BS31" s="684"/>
      <c r="BT31" s="684"/>
      <c r="BU31" s="684"/>
      <c r="BV31" s="684"/>
      <c r="BW31" s="684"/>
      <c r="BX31" s="685">
        <v>98.3</v>
      </c>
      <c r="BY31" s="684"/>
      <c r="BZ31" s="684"/>
      <c r="CA31" s="684"/>
      <c r="CB31" s="686"/>
      <c r="CD31" s="642"/>
      <c r="CE31" s="643"/>
      <c r="CF31" s="618" t="s">
        <v>316</v>
      </c>
      <c r="CG31" s="619"/>
      <c r="CH31" s="619"/>
      <c r="CI31" s="619"/>
      <c r="CJ31" s="619"/>
      <c r="CK31" s="619"/>
      <c r="CL31" s="619"/>
      <c r="CM31" s="619"/>
      <c r="CN31" s="619"/>
      <c r="CO31" s="619"/>
      <c r="CP31" s="619"/>
      <c r="CQ31" s="620"/>
      <c r="CR31" s="621">
        <v>1360386</v>
      </c>
      <c r="CS31" s="634"/>
      <c r="CT31" s="634"/>
      <c r="CU31" s="634"/>
      <c r="CV31" s="634"/>
      <c r="CW31" s="634"/>
      <c r="CX31" s="634"/>
      <c r="CY31" s="635"/>
      <c r="CZ31" s="624">
        <v>0.2</v>
      </c>
      <c r="DA31" s="636"/>
      <c r="DB31" s="636"/>
      <c r="DC31" s="637"/>
      <c r="DD31" s="627">
        <v>1360386</v>
      </c>
      <c r="DE31" s="634"/>
      <c r="DF31" s="634"/>
      <c r="DG31" s="634"/>
      <c r="DH31" s="634"/>
      <c r="DI31" s="634"/>
      <c r="DJ31" s="634"/>
      <c r="DK31" s="635"/>
      <c r="DL31" s="627">
        <v>1360386</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31073360</v>
      </c>
      <c r="S32" s="622"/>
      <c r="T32" s="622"/>
      <c r="U32" s="622"/>
      <c r="V32" s="622"/>
      <c r="W32" s="622"/>
      <c r="X32" s="622"/>
      <c r="Y32" s="623"/>
      <c r="Z32" s="659">
        <v>4.7</v>
      </c>
      <c r="AA32" s="659"/>
      <c r="AB32" s="659"/>
      <c r="AC32" s="659"/>
      <c r="AD32" s="660" t="s">
        <v>236</v>
      </c>
      <c r="AE32" s="660"/>
      <c r="AF32" s="660"/>
      <c r="AG32" s="660"/>
      <c r="AH32" s="660"/>
      <c r="AI32" s="660"/>
      <c r="AJ32" s="660"/>
      <c r="AK32" s="660"/>
      <c r="AL32" s="624" t="s">
        <v>256</v>
      </c>
      <c r="AM32" s="625"/>
      <c r="AN32" s="625"/>
      <c r="AO32" s="661"/>
      <c r="AP32" s="662"/>
      <c r="AQ32" s="663"/>
      <c r="AR32" s="663"/>
      <c r="AS32" s="663"/>
      <c r="AT32" s="696"/>
      <c r="AU32" s="214" t="s">
        <v>318</v>
      </c>
      <c r="AX32" s="618" t="s">
        <v>319</v>
      </c>
      <c r="AY32" s="619"/>
      <c r="AZ32" s="619"/>
      <c r="BA32" s="619"/>
      <c r="BB32" s="619"/>
      <c r="BC32" s="619"/>
      <c r="BD32" s="619"/>
      <c r="BE32" s="619"/>
      <c r="BF32" s="620"/>
      <c r="BG32" s="687">
        <v>99.2</v>
      </c>
      <c r="BH32" s="634"/>
      <c r="BI32" s="634"/>
      <c r="BJ32" s="634"/>
      <c r="BK32" s="634"/>
      <c r="BL32" s="634"/>
      <c r="BM32" s="625">
        <v>97.7</v>
      </c>
      <c r="BN32" s="634"/>
      <c r="BO32" s="634"/>
      <c r="BP32" s="634"/>
      <c r="BQ32" s="657"/>
      <c r="BR32" s="687">
        <v>99.3</v>
      </c>
      <c r="BS32" s="634"/>
      <c r="BT32" s="634"/>
      <c r="BU32" s="634"/>
      <c r="BV32" s="634"/>
      <c r="BW32" s="634"/>
      <c r="BX32" s="625">
        <v>97.7</v>
      </c>
      <c r="BY32" s="634"/>
      <c r="BZ32" s="634"/>
      <c r="CA32" s="634"/>
      <c r="CB32" s="657"/>
      <c r="CD32" s="644"/>
      <c r="CE32" s="645"/>
      <c r="CF32" s="618" t="s">
        <v>320</v>
      </c>
      <c r="CG32" s="619"/>
      <c r="CH32" s="619"/>
      <c r="CI32" s="619"/>
      <c r="CJ32" s="619"/>
      <c r="CK32" s="619"/>
      <c r="CL32" s="619"/>
      <c r="CM32" s="619"/>
      <c r="CN32" s="619"/>
      <c r="CO32" s="619"/>
      <c r="CP32" s="619"/>
      <c r="CQ32" s="620"/>
      <c r="CR32" s="621">
        <v>533</v>
      </c>
      <c r="CS32" s="622"/>
      <c r="CT32" s="622"/>
      <c r="CU32" s="622"/>
      <c r="CV32" s="622"/>
      <c r="CW32" s="622"/>
      <c r="CX32" s="622"/>
      <c r="CY32" s="623"/>
      <c r="CZ32" s="624">
        <v>0</v>
      </c>
      <c r="DA32" s="636"/>
      <c r="DB32" s="636"/>
      <c r="DC32" s="637"/>
      <c r="DD32" s="627">
        <v>533</v>
      </c>
      <c r="DE32" s="622"/>
      <c r="DF32" s="622"/>
      <c r="DG32" s="622"/>
      <c r="DH32" s="622"/>
      <c r="DI32" s="622"/>
      <c r="DJ32" s="622"/>
      <c r="DK32" s="623"/>
      <c r="DL32" s="627">
        <v>533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1443110</v>
      </c>
      <c r="S33" s="622"/>
      <c r="T33" s="622"/>
      <c r="U33" s="622"/>
      <c r="V33" s="622"/>
      <c r="W33" s="622"/>
      <c r="X33" s="622"/>
      <c r="Y33" s="623"/>
      <c r="Z33" s="659">
        <v>0.2</v>
      </c>
      <c r="AA33" s="659"/>
      <c r="AB33" s="659"/>
      <c r="AC33" s="659"/>
      <c r="AD33" s="660">
        <v>492975</v>
      </c>
      <c r="AE33" s="660"/>
      <c r="AF33" s="660"/>
      <c r="AG33" s="660"/>
      <c r="AH33" s="660"/>
      <c r="AI33" s="660"/>
      <c r="AJ33" s="660"/>
      <c r="AK33" s="660"/>
      <c r="AL33" s="624">
        <v>0.2</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99.6</v>
      </c>
      <c r="BH33" s="606"/>
      <c r="BI33" s="606"/>
      <c r="BJ33" s="606"/>
      <c r="BK33" s="606"/>
      <c r="BL33" s="606"/>
      <c r="BM33" s="652">
        <v>99.1</v>
      </c>
      <c r="BN33" s="606"/>
      <c r="BO33" s="606"/>
      <c r="BP33" s="606"/>
      <c r="BQ33" s="669"/>
      <c r="BR33" s="682">
        <v>99.6</v>
      </c>
      <c r="BS33" s="606"/>
      <c r="BT33" s="606"/>
      <c r="BU33" s="606"/>
      <c r="BV33" s="606"/>
      <c r="BW33" s="606"/>
      <c r="BX33" s="652">
        <v>99</v>
      </c>
      <c r="BY33" s="606"/>
      <c r="BZ33" s="606"/>
      <c r="CA33" s="606"/>
      <c r="CB33" s="669"/>
      <c r="CD33" s="618" t="s">
        <v>323</v>
      </c>
      <c r="CE33" s="619"/>
      <c r="CF33" s="619"/>
      <c r="CG33" s="619"/>
      <c r="CH33" s="619"/>
      <c r="CI33" s="619"/>
      <c r="CJ33" s="619"/>
      <c r="CK33" s="619"/>
      <c r="CL33" s="619"/>
      <c r="CM33" s="619"/>
      <c r="CN33" s="619"/>
      <c r="CO33" s="619"/>
      <c r="CP33" s="619"/>
      <c r="CQ33" s="620"/>
      <c r="CR33" s="621">
        <v>235522856</v>
      </c>
      <c r="CS33" s="634"/>
      <c r="CT33" s="634"/>
      <c r="CU33" s="634"/>
      <c r="CV33" s="634"/>
      <c r="CW33" s="634"/>
      <c r="CX33" s="634"/>
      <c r="CY33" s="635"/>
      <c r="CZ33" s="624">
        <v>35.799999999999997</v>
      </c>
      <c r="DA33" s="636"/>
      <c r="DB33" s="636"/>
      <c r="DC33" s="637"/>
      <c r="DD33" s="627">
        <v>145393266</v>
      </c>
      <c r="DE33" s="634"/>
      <c r="DF33" s="634"/>
      <c r="DG33" s="634"/>
      <c r="DH33" s="634"/>
      <c r="DI33" s="634"/>
      <c r="DJ33" s="634"/>
      <c r="DK33" s="635"/>
      <c r="DL33" s="627">
        <v>103444144</v>
      </c>
      <c r="DM33" s="634"/>
      <c r="DN33" s="634"/>
      <c r="DO33" s="634"/>
      <c r="DP33" s="634"/>
      <c r="DQ33" s="634"/>
      <c r="DR33" s="634"/>
      <c r="DS33" s="634"/>
      <c r="DT33" s="634"/>
      <c r="DU33" s="634"/>
      <c r="DV33" s="635"/>
      <c r="DW33" s="624">
        <v>31.1</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388833</v>
      </c>
      <c r="S34" s="622"/>
      <c r="T34" s="622"/>
      <c r="U34" s="622"/>
      <c r="V34" s="622"/>
      <c r="W34" s="622"/>
      <c r="X34" s="622"/>
      <c r="Y34" s="623"/>
      <c r="Z34" s="659">
        <v>0.1</v>
      </c>
      <c r="AA34" s="659"/>
      <c r="AB34" s="659"/>
      <c r="AC34" s="659"/>
      <c r="AD34" s="660" t="s">
        <v>236</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96308164</v>
      </c>
      <c r="CS34" s="622"/>
      <c r="CT34" s="622"/>
      <c r="CU34" s="622"/>
      <c r="CV34" s="622"/>
      <c r="CW34" s="622"/>
      <c r="CX34" s="622"/>
      <c r="CY34" s="623"/>
      <c r="CZ34" s="624">
        <v>14.7</v>
      </c>
      <c r="DA34" s="636"/>
      <c r="DB34" s="636"/>
      <c r="DC34" s="637"/>
      <c r="DD34" s="627">
        <v>65886992</v>
      </c>
      <c r="DE34" s="622"/>
      <c r="DF34" s="622"/>
      <c r="DG34" s="622"/>
      <c r="DH34" s="622"/>
      <c r="DI34" s="622"/>
      <c r="DJ34" s="622"/>
      <c r="DK34" s="623"/>
      <c r="DL34" s="627">
        <v>61824888</v>
      </c>
      <c r="DM34" s="622"/>
      <c r="DN34" s="622"/>
      <c r="DO34" s="622"/>
      <c r="DP34" s="622"/>
      <c r="DQ34" s="622"/>
      <c r="DR34" s="622"/>
      <c r="DS34" s="622"/>
      <c r="DT34" s="622"/>
      <c r="DU34" s="622"/>
      <c r="DV34" s="623"/>
      <c r="DW34" s="624">
        <v>18.600000000000001</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1784455</v>
      </c>
      <c r="S35" s="622"/>
      <c r="T35" s="622"/>
      <c r="U35" s="622"/>
      <c r="V35" s="622"/>
      <c r="W35" s="622"/>
      <c r="X35" s="622"/>
      <c r="Y35" s="623"/>
      <c r="Z35" s="659">
        <v>0.3</v>
      </c>
      <c r="AA35" s="659"/>
      <c r="AB35" s="659"/>
      <c r="AC35" s="659"/>
      <c r="AD35" s="660" t="s">
        <v>236</v>
      </c>
      <c r="AE35" s="660"/>
      <c r="AF35" s="660"/>
      <c r="AG35" s="660"/>
      <c r="AH35" s="660"/>
      <c r="AI35" s="660"/>
      <c r="AJ35" s="660"/>
      <c r="AK35" s="660"/>
      <c r="AL35" s="624" t="s">
        <v>236</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5866047</v>
      </c>
      <c r="CS35" s="634"/>
      <c r="CT35" s="634"/>
      <c r="CU35" s="634"/>
      <c r="CV35" s="634"/>
      <c r="CW35" s="634"/>
      <c r="CX35" s="634"/>
      <c r="CY35" s="635"/>
      <c r="CZ35" s="624">
        <v>0.9</v>
      </c>
      <c r="DA35" s="636"/>
      <c r="DB35" s="636"/>
      <c r="DC35" s="637"/>
      <c r="DD35" s="627">
        <v>5263876</v>
      </c>
      <c r="DE35" s="634"/>
      <c r="DF35" s="634"/>
      <c r="DG35" s="634"/>
      <c r="DH35" s="634"/>
      <c r="DI35" s="634"/>
      <c r="DJ35" s="634"/>
      <c r="DK35" s="635"/>
      <c r="DL35" s="627">
        <v>5263876</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13923263</v>
      </c>
      <c r="S36" s="622"/>
      <c r="T36" s="622"/>
      <c r="U36" s="622"/>
      <c r="V36" s="622"/>
      <c r="W36" s="622"/>
      <c r="X36" s="622"/>
      <c r="Y36" s="623"/>
      <c r="Z36" s="659">
        <v>2.1</v>
      </c>
      <c r="AA36" s="659"/>
      <c r="AB36" s="659"/>
      <c r="AC36" s="659"/>
      <c r="AD36" s="660" t="s">
        <v>139</v>
      </c>
      <c r="AE36" s="660"/>
      <c r="AF36" s="660"/>
      <c r="AG36" s="660"/>
      <c r="AH36" s="660"/>
      <c r="AI36" s="660"/>
      <c r="AJ36" s="660"/>
      <c r="AK36" s="660"/>
      <c r="AL36" s="624" t="s">
        <v>256</v>
      </c>
      <c r="AM36" s="625"/>
      <c r="AN36" s="625"/>
      <c r="AO36" s="661"/>
      <c r="AP36" s="222"/>
      <c r="AQ36" s="670" t="s">
        <v>331</v>
      </c>
      <c r="AR36" s="671"/>
      <c r="AS36" s="671"/>
      <c r="AT36" s="671"/>
      <c r="AU36" s="671"/>
      <c r="AV36" s="671"/>
      <c r="AW36" s="671"/>
      <c r="AX36" s="671"/>
      <c r="AY36" s="672"/>
      <c r="AZ36" s="676">
        <v>43915314</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188673</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43121222</v>
      </c>
      <c r="CS36" s="622"/>
      <c r="CT36" s="622"/>
      <c r="CU36" s="622"/>
      <c r="CV36" s="622"/>
      <c r="CW36" s="622"/>
      <c r="CX36" s="622"/>
      <c r="CY36" s="623"/>
      <c r="CZ36" s="624">
        <v>6.6</v>
      </c>
      <c r="DA36" s="636"/>
      <c r="DB36" s="636"/>
      <c r="DC36" s="637"/>
      <c r="DD36" s="627">
        <v>32040774</v>
      </c>
      <c r="DE36" s="622"/>
      <c r="DF36" s="622"/>
      <c r="DG36" s="622"/>
      <c r="DH36" s="622"/>
      <c r="DI36" s="622"/>
      <c r="DJ36" s="622"/>
      <c r="DK36" s="623"/>
      <c r="DL36" s="627">
        <v>12690554</v>
      </c>
      <c r="DM36" s="622"/>
      <c r="DN36" s="622"/>
      <c r="DO36" s="622"/>
      <c r="DP36" s="622"/>
      <c r="DQ36" s="622"/>
      <c r="DR36" s="622"/>
      <c r="DS36" s="622"/>
      <c r="DT36" s="622"/>
      <c r="DU36" s="622"/>
      <c r="DV36" s="623"/>
      <c r="DW36" s="624">
        <v>3.8</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52205972</v>
      </c>
      <c r="S37" s="622"/>
      <c r="T37" s="622"/>
      <c r="U37" s="622"/>
      <c r="V37" s="622"/>
      <c r="W37" s="622"/>
      <c r="X37" s="622"/>
      <c r="Y37" s="623"/>
      <c r="Z37" s="659">
        <v>7.8</v>
      </c>
      <c r="AA37" s="659"/>
      <c r="AB37" s="659"/>
      <c r="AC37" s="659"/>
      <c r="AD37" s="660">
        <v>276671</v>
      </c>
      <c r="AE37" s="660"/>
      <c r="AF37" s="660"/>
      <c r="AG37" s="660"/>
      <c r="AH37" s="660"/>
      <c r="AI37" s="660"/>
      <c r="AJ37" s="660"/>
      <c r="AK37" s="660"/>
      <c r="AL37" s="624">
        <v>0.1</v>
      </c>
      <c r="AM37" s="625"/>
      <c r="AN37" s="625"/>
      <c r="AO37" s="661"/>
      <c r="AQ37" s="654" t="s">
        <v>335</v>
      </c>
      <c r="AR37" s="655"/>
      <c r="AS37" s="655"/>
      <c r="AT37" s="655"/>
      <c r="AU37" s="655"/>
      <c r="AV37" s="655"/>
      <c r="AW37" s="655"/>
      <c r="AX37" s="655"/>
      <c r="AY37" s="656"/>
      <c r="AZ37" s="621">
        <v>4852487</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-473074</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23464</v>
      </c>
      <c r="CS37" s="634"/>
      <c r="CT37" s="634"/>
      <c r="CU37" s="634"/>
      <c r="CV37" s="634"/>
      <c r="CW37" s="634"/>
      <c r="CX37" s="634"/>
      <c r="CY37" s="635"/>
      <c r="CZ37" s="624">
        <v>0</v>
      </c>
      <c r="DA37" s="636"/>
      <c r="DB37" s="636"/>
      <c r="DC37" s="637"/>
      <c r="DD37" s="627">
        <v>23464</v>
      </c>
      <c r="DE37" s="634"/>
      <c r="DF37" s="634"/>
      <c r="DG37" s="634"/>
      <c r="DH37" s="634"/>
      <c r="DI37" s="634"/>
      <c r="DJ37" s="634"/>
      <c r="DK37" s="635"/>
      <c r="DL37" s="627">
        <v>21672</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55315508</v>
      </c>
      <c r="S38" s="622"/>
      <c r="T38" s="622"/>
      <c r="U38" s="622"/>
      <c r="V38" s="622"/>
      <c r="W38" s="622"/>
      <c r="X38" s="622"/>
      <c r="Y38" s="623"/>
      <c r="Z38" s="659">
        <v>8.3000000000000007</v>
      </c>
      <c r="AA38" s="659"/>
      <c r="AB38" s="659"/>
      <c r="AC38" s="659"/>
      <c r="AD38" s="660" t="s">
        <v>236</v>
      </c>
      <c r="AE38" s="660"/>
      <c r="AF38" s="660"/>
      <c r="AG38" s="660"/>
      <c r="AH38" s="660"/>
      <c r="AI38" s="660"/>
      <c r="AJ38" s="660"/>
      <c r="AK38" s="660"/>
      <c r="AL38" s="624" t="s">
        <v>236</v>
      </c>
      <c r="AM38" s="625"/>
      <c r="AN38" s="625"/>
      <c r="AO38" s="661"/>
      <c r="AQ38" s="654" t="s">
        <v>339</v>
      </c>
      <c r="AR38" s="655"/>
      <c r="AS38" s="655"/>
      <c r="AT38" s="655"/>
      <c r="AU38" s="655"/>
      <c r="AV38" s="655"/>
      <c r="AW38" s="655"/>
      <c r="AX38" s="655"/>
      <c r="AY38" s="656"/>
      <c r="AZ38" s="621">
        <v>3900930</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148795</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35084151</v>
      </c>
      <c r="CS38" s="622"/>
      <c r="CT38" s="622"/>
      <c r="CU38" s="622"/>
      <c r="CV38" s="622"/>
      <c r="CW38" s="622"/>
      <c r="CX38" s="622"/>
      <c r="CY38" s="623"/>
      <c r="CZ38" s="624">
        <v>5.3</v>
      </c>
      <c r="DA38" s="636"/>
      <c r="DB38" s="636"/>
      <c r="DC38" s="637"/>
      <c r="DD38" s="627">
        <v>29093350</v>
      </c>
      <c r="DE38" s="622"/>
      <c r="DF38" s="622"/>
      <c r="DG38" s="622"/>
      <c r="DH38" s="622"/>
      <c r="DI38" s="622"/>
      <c r="DJ38" s="622"/>
      <c r="DK38" s="623"/>
      <c r="DL38" s="627">
        <v>23664826</v>
      </c>
      <c r="DM38" s="622"/>
      <c r="DN38" s="622"/>
      <c r="DO38" s="622"/>
      <c r="DP38" s="622"/>
      <c r="DQ38" s="622"/>
      <c r="DR38" s="622"/>
      <c r="DS38" s="622"/>
      <c r="DT38" s="622"/>
      <c r="DU38" s="622"/>
      <c r="DV38" s="623"/>
      <c r="DW38" s="624">
        <v>7.1</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236</v>
      </c>
      <c r="S39" s="622"/>
      <c r="T39" s="622"/>
      <c r="U39" s="622"/>
      <c r="V39" s="622"/>
      <c r="W39" s="622"/>
      <c r="X39" s="622"/>
      <c r="Y39" s="623"/>
      <c r="Z39" s="659" t="s">
        <v>256</v>
      </c>
      <c r="AA39" s="659"/>
      <c r="AB39" s="659"/>
      <c r="AC39" s="659"/>
      <c r="AD39" s="660" t="s">
        <v>256</v>
      </c>
      <c r="AE39" s="660"/>
      <c r="AF39" s="660"/>
      <c r="AG39" s="660"/>
      <c r="AH39" s="660"/>
      <c r="AI39" s="660"/>
      <c r="AJ39" s="660"/>
      <c r="AK39" s="660"/>
      <c r="AL39" s="624" t="s">
        <v>236</v>
      </c>
      <c r="AM39" s="625"/>
      <c r="AN39" s="625"/>
      <c r="AO39" s="661"/>
      <c r="AQ39" s="654" t="s">
        <v>343</v>
      </c>
      <c r="AR39" s="655"/>
      <c r="AS39" s="655"/>
      <c r="AT39" s="655"/>
      <c r="AU39" s="655"/>
      <c r="AV39" s="655"/>
      <c r="AW39" s="655"/>
      <c r="AX39" s="655"/>
      <c r="AY39" s="656"/>
      <c r="AZ39" s="621">
        <v>1157903</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214108</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13079359</v>
      </c>
      <c r="CS39" s="634"/>
      <c r="CT39" s="634"/>
      <c r="CU39" s="634"/>
      <c r="CV39" s="634"/>
      <c r="CW39" s="634"/>
      <c r="CX39" s="634"/>
      <c r="CY39" s="635"/>
      <c r="CZ39" s="624">
        <v>2</v>
      </c>
      <c r="DA39" s="636"/>
      <c r="DB39" s="636"/>
      <c r="DC39" s="637"/>
      <c r="DD39" s="627">
        <v>13001506</v>
      </c>
      <c r="DE39" s="634"/>
      <c r="DF39" s="634"/>
      <c r="DG39" s="634"/>
      <c r="DH39" s="634"/>
      <c r="DI39" s="634"/>
      <c r="DJ39" s="634"/>
      <c r="DK39" s="635"/>
      <c r="DL39" s="627" t="s">
        <v>139</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8279408</v>
      </c>
      <c r="S40" s="622"/>
      <c r="T40" s="622"/>
      <c r="U40" s="622"/>
      <c r="V40" s="622"/>
      <c r="W40" s="622"/>
      <c r="X40" s="622"/>
      <c r="Y40" s="623"/>
      <c r="Z40" s="659">
        <v>1.2</v>
      </c>
      <c r="AA40" s="659"/>
      <c r="AB40" s="659"/>
      <c r="AC40" s="659"/>
      <c r="AD40" s="660" t="s">
        <v>256</v>
      </c>
      <c r="AE40" s="660"/>
      <c r="AF40" s="660"/>
      <c r="AG40" s="660"/>
      <c r="AH40" s="660"/>
      <c r="AI40" s="660"/>
      <c r="AJ40" s="660"/>
      <c r="AK40" s="660"/>
      <c r="AL40" s="624" t="s">
        <v>236</v>
      </c>
      <c r="AM40" s="625"/>
      <c r="AN40" s="625"/>
      <c r="AO40" s="661"/>
      <c r="AQ40" s="654" t="s">
        <v>347</v>
      </c>
      <c r="AR40" s="655"/>
      <c r="AS40" s="655"/>
      <c r="AT40" s="655"/>
      <c r="AU40" s="655"/>
      <c r="AV40" s="655"/>
      <c r="AW40" s="655"/>
      <c r="AX40" s="655"/>
      <c r="AY40" s="656"/>
      <c r="AZ40" s="621">
        <v>216524</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114</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42063913</v>
      </c>
      <c r="CS40" s="622"/>
      <c r="CT40" s="622"/>
      <c r="CU40" s="622"/>
      <c r="CV40" s="622"/>
      <c r="CW40" s="622"/>
      <c r="CX40" s="622"/>
      <c r="CY40" s="623"/>
      <c r="CZ40" s="624">
        <v>6.4</v>
      </c>
      <c r="DA40" s="636"/>
      <c r="DB40" s="636"/>
      <c r="DC40" s="637"/>
      <c r="DD40" s="627">
        <v>106768</v>
      </c>
      <c r="DE40" s="622"/>
      <c r="DF40" s="622"/>
      <c r="DG40" s="622"/>
      <c r="DH40" s="622"/>
      <c r="DI40" s="622"/>
      <c r="DJ40" s="622"/>
      <c r="DK40" s="623"/>
      <c r="DL40" s="627" t="s">
        <v>236</v>
      </c>
      <c r="DM40" s="622"/>
      <c r="DN40" s="622"/>
      <c r="DO40" s="622"/>
      <c r="DP40" s="622"/>
      <c r="DQ40" s="622"/>
      <c r="DR40" s="622"/>
      <c r="DS40" s="622"/>
      <c r="DT40" s="622"/>
      <c r="DU40" s="622"/>
      <c r="DV40" s="623"/>
      <c r="DW40" s="624" t="s">
        <v>256</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666656729</v>
      </c>
      <c r="S41" s="646"/>
      <c r="T41" s="646"/>
      <c r="U41" s="646"/>
      <c r="V41" s="646"/>
      <c r="W41" s="646"/>
      <c r="X41" s="646"/>
      <c r="Y41" s="649"/>
      <c r="Z41" s="650">
        <v>100</v>
      </c>
      <c r="AA41" s="650"/>
      <c r="AB41" s="650"/>
      <c r="AC41" s="650"/>
      <c r="AD41" s="651">
        <v>324665930</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6602912</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236</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256</v>
      </c>
      <c r="CS41" s="634"/>
      <c r="CT41" s="634"/>
      <c r="CU41" s="634"/>
      <c r="CV41" s="634"/>
      <c r="CW41" s="634"/>
      <c r="CX41" s="634"/>
      <c r="CY41" s="635"/>
      <c r="CZ41" s="624" t="s">
        <v>236</v>
      </c>
      <c r="DA41" s="636"/>
      <c r="DB41" s="636"/>
      <c r="DC41" s="637"/>
      <c r="DD41" s="627" t="s">
        <v>256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27184558</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322</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72589524</v>
      </c>
      <c r="CS42" s="634"/>
      <c r="CT42" s="634"/>
      <c r="CU42" s="634"/>
      <c r="CV42" s="634"/>
      <c r="CW42" s="634"/>
      <c r="CX42" s="634"/>
      <c r="CY42" s="635"/>
      <c r="CZ42" s="624">
        <v>11</v>
      </c>
      <c r="DA42" s="636"/>
      <c r="DB42" s="636"/>
      <c r="DC42" s="637"/>
      <c r="DD42" s="627">
        <v>7648524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1028787</v>
      </c>
      <c r="CS43" s="634"/>
      <c r="CT43" s="634"/>
      <c r="CU43" s="634"/>
      <c r="CV43" s="634"/>
      <c r="CW43" s="634"/>
      <c r="CX43" s="634"/>
      <c r="CY43" s="635"/>
      <c r="CZ43" s="624">
        <v>0.2</v>
      </c>
      <c r="DA43" s="636"/>
      <c r="DB43" s="636"/>
      <c r="DC43" s="637"/>
      <c r="DD43" s="627">
        <v>1028787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72586730</v>
      </c>
      <c r="CS44" s="622"/>
      <c r="CT44" s="622"/>
      <c r="CU44" s="622"/>
      <c r="CV44" s="622"/>
      <c r="CW44" s="622"/>
      <c r="CX44" s="622"/>
      <c r="CY44" s="623"/>
      <c r="CZ44" s="624">
        <v>11</v>
      </c>
      <c r="DA44" s="625"/>
      <c r="DB44" s="625"/>
      <c r="DC44" s="626"/>
      <c r="DD44" s="627">
        <v>7648430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28005030</v>
      </c>
      <c r="CS45" s="634"/>
      <c r="CT45" s="634"/>
      <c r="CU45" s="634"/>
      <c r="CV45" s="634"/>
      <c r="CW45" s="634"/>
      <c r="CX45" s="634"/>
      <c r="CY45" s="635"/>
      <c r="CZ45" s="624">
        <v>4.3</v>
      </c>
      <c r="DA45" s="636"/>
      <c r="DB45" s="636"/>
      <c r="DC45" s="637"/>
      <c r="DD45" s="627">
        <v>131441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42270665</v>
      </c>
      <c r="CS46" s="622"/>
      <c r="CT46" s="622"/>
      <c r="CU46" s="622"/>
      <c r="CV46" s="622"/>
      <c r="CW46" s="622"/>
      <c r="CX46" s="622"/>
      <c r="CY46" s="623"/>
      <c r="CZ46" s="624">
        <v>6.4</v>
      </c>
      <c r="DA46" s="625"/>
      <c r="DB46" s="625"/>
      <c r="DC46" s="626"/>
      <c r="DD46" s="627">
        <v>7492959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2794</v>
      </c>
      <c r="CS47" s="634"/>
      <c r="CT47" s="634"/>
      <c r="CU47" s="634"/>
      <c r="CV47" s="634"/>
      <c r="CW47" s="634"/>
      <c r="CX47" s="634"/>
      <c r="CY47" s="635"/>
      <c r="CZ47" s="624">
        <v>0</v>
      </c>
      <c r="DA47" s="636"/>
      <c r="DB47" s="636"/>
      <c r="DC47" s="637"/>
      <c r="DD47" s="627">
        <v>94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236</v>
      </c>
      <c r="CS48" s="622"/>
      <c r="CT48" s="622"/>
      <c r="CU48" s="622"/>
      <c r="CV48" s="622"/>
      <c r="CW48" s="622"/>
      <c r="CX48" s="622"/>
      <c r="CY48" s="623"/>
      <c r="CZ48" s="624" t="s">
        <v>236</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657348945</v>
      </c>
      <c r="CS49" s="606"/>
      <c r="CT49" s="606"/>
      <c r="CU49" s="606"/>
      <c r="CV49" s="606"/>
      <c r="CW49" s="606"/>
      <c r="CX49" s="606"/>
      <c r="CY49" s="607"/>
      <c r="CZ49" s="608">
        <v>100</v>
      </c>
      <c r="DA49" s="609"/>
      <c r="DB49" s="609"/>
      <c r="DC49" s="610"/>
      <c r="DD49" s="611">
        <v>371903384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7IKMzAnZBF3mOgTjHKBm2ZDpMUCh600m0u545fFM2diJFalcV3y+KdzxhHYurcDI34Yb1eQ4yIkIkRrIyjUaw==" saltValue="dW8LGhZxcSFd+6dLb5le2A==" spinCount="100000" sheet="1" objects="1" scenarios="1"/>
  <customSheetViews>
    <customSheetView guid="{F6849D1C-DEF9-4AC8-9B6C-3EF7D5A78719}" showGridLines="0" fitToPage="1" hiddenRows="1" hiddenColumns="1" topLeftCell="A19">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A2" sqref="A2:BI2"/>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3" t="s">
        <v>368</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369</v>
      </c>
      <c r="DK2" s="1095"/>
      <c r="DL2" s="1095"/>
      <c r="DM2" s="1095"/>
      <c r="DN2" s="1095"/>
      <c r="DO2" s="1096"/>
      <c r="DP2" s="228"/>
      <c r="DQ2" s="1094" t="s">
        <v>370</v>
      </c>
      <c r="DR2" s="1095"/>
      <c r="DS2" s="1095"/>
      <c r="DT2" s="1095"/>
      <c r="DU2" s="1095"/>
      <c r="DV2" s="1095"/>
      <c r="DW2" s="1095"/>
      <c r="DX2" s="1095"/>
      <c r="DY2" s="1095"/>
      <c r="DZ2" s="109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6" t="s">
        <v>371</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7"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4" t="s">
        <v>390</v>
      </c>
      <c r="C7" s="1045"/>
      <c r="D7" s="1045"/>
      <c r="E7" s="1045"/>
      <c r="F7" s="1045"/>
      <c r="G7" s="1045"/>
      <c r="H7" s="1045"/>
      <c r="I7" s="1045"/>
      <c r="J7" s="1045"/>
      <c r="K7" s="1045"/>
      <c r="L7" s="1045"/>
      <c r="M7" s="1045"/>
      <c r="N7" s="1045"/>
      <c r="O7" s="1045"/>
      <c r="P7" s="1046"/>
      <c r="Q7" s="1102">
        <v>664902</v>
      </c>
      <c r="R7" s="1103"/>
      <c r="S7" s="1103"/>
      <c r="T7" s="1103"/>
      <c r="U7" s="1103"/>
      <c r="V7" s="1103">
        <v>655893</v>
      </c>
      <c r="W7" s="1103"/>
      <c r="X7" s="1103"/>
      <c r="Y7" s="1103"/>
      <c r="Z7" s="1103"/>
      <c r="AA7" s="1103">
        <v>9009</v>
      </c>
      <c r="AB7" s="1103"/>
      <c r="AC7" s="1103"/>
      <c r="AD7" s="1103"/>
      <c r="AE7" s="1104"/>
      <c r="AF7" s="1105">
        <v>5961</v>
      </c>
      <c r="AG7" s="1106"/>
      <c r="AH7" s="1106"/>
      <c r="AI7" s="1106"/>
      <c r="AJ7" s="1107"/>
      <c r="AK7" s="1108" t="s">
        <v>619</v>
      </c>
      <c r="AL7" s="1109"/>
      <c r="AM7" s="1109"/>
      <c r="AN7" s="1109"/>
      <c r="AO7" s="1109"/>
      <c r="AP7" s="1109">
        <v>466494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587</v>
      </c>
      <c r="BT7" s="1100"/>
      <c r="BU7" s="1100"/>
      <c r="BV7" s="1100"/>
      <c r="BW7" s="1100"/>
      <c r="BX7" s="1100"/>
      <c r="BY7" s="1100"/>
      <c r="BZ7" s="1100"/>
      <c r="CA7" s="1100"/>
      <c r="CB7" s="1100"/>
      <c r="CC7" s="1100"/>
      <c r="CD7" s="1100"/>
      <c r="CE7" s="1100"/>
      <c r="CF7" s="1100"/>
      <c r="CG7" s="1112"/>
      <c r="CH7" s="1090">
        <v>-1</v>
      </c>
      <c r="CI7" s="1091"/>
      <c r="CJ7" s="1091"/>
      <c r="CK7" s="1091"/>
      <c r="CL7" s="1092"/>
      <c r="CM7" s="1090">
        <v>249</v>
      </c>
      <c r="CN7" s="1091"/>
      <c r="CO7" s="1091"/>
      <c r="CP7" s="1091"/>
      <c r="CQ7" s="1092"/>
      <c r="CR7" s="1090">
        <v>200</v>
      </c>
      <c r="CS7" s="1091"/>
      <c r="CT7" s="1091"/>
      <c r="CU7" s="1091"/>
      <c r="CV7" s="1092"/>
      <c r="CW7" s="1090">
        <v>50</v>
      </c>
      <c r="CX7" s="1091"/>
      <c r="CY7" s="1091"/>
      <c r="CZ7" s="1091"/>
      <c r="DA7" s="1092"/>
      <c r="DB7" s="1090" t="s">
        <v>523</v>
      </c>
      <c r="DC7" s="1091"/>
      <c r="DD7" s="1091"/>
      <c r="DE7" s="1091"/>
      <c r="DF7" s="1092"/>
      <c r="DG7" s="1090" t="s">
        <v>630</v>
      </c>
      <c r="DH7" s="1091"/>
      <c r="DI7" s="1091"/>
      <c r="DJ7" s="1091"/>
      <c r="DK7" s="1092"/>
      <c r="DL7" s="1090" t="s">
        <v>630</v>
      </c>
      <c r="DM7" s="1091"/>
      <c r="DN7" s="1091"/>
      <c r="DO7" s="1091"/>
      <c r="DP7" s="1092"/>
      <c r="DQ7" s="1090" t="s">
        <v>630</v>
      </c>
      <c r="DR7" s="1091"/>
      <c r="DS7" s="1091"/>
      <c r="DT7" s="1091"/>
      <c r="DU7" s="1092"/>
      <c r="DV7" s="1099"/>
      <c r="DW7" s="1100"/>
      <c r="DX7" s="1100"/>
      <c r="DY7" s="1100"/>
      <c r="DZ7" s="1101"/>
      <c r="EA7" s="234"/>
    </row>
    <row r="8" spans="1:131" s="235" customFormat="1" ht="26.25" customHeight="1" x14ac:dyDescent="0.2">
      <c r="A8" s="238">
        <v>2</v>
      </c>
      <c r="B8" s="1030" t="s">
        <v>391</v>
      </c>
      <c r="C8" s="1031"/>
      <c r="D8" s="1031"/>
      <c r="E8" s="1031"/>
      <c r="F8" s="1031"/>
      <c r="G8" s="1031"/>
      <c r="H8" s="1031"/>
      <c r="I8" s="1031"/>
      <c r="J8" s="1031"/>
      <c r="K8" s="1031"/>
      <c r="L8" s="1031"/>
      <c r="M8" s="1031"/>
      <c r="N8" s="1031"/>
      <c r="O8" s="1031"/>
      <c r="P8" s="1032"/>
      <c r="Q8" s="1038">
        <v>157</v>
      </c>
      <c r="R8" s="1039"/>
      <c r="S8" s="1039"/>
      <c r="T8" s="1039"/>
      <c r="U8" s="1039"/>
      <c r="V8" s="1039">
        <v>18</v>
      </c>
      <c r="W8" s="1039"/>
      <c r="X8" s="1039"/>
      <c r="Y8" s="1039"/>
      <c r="Z8" s="1039"/>
      <c r="AA8" s="1039">
        <v>139</v>
      </c>
      <c r="AB8" s="1039"/>
      <c r="AC8" s="1039"/>
      <c r="AD8" s="1039"/>
      <c r="AE8" s="1040"/>
      <c r="AF8" s="1035" t="s">
        <v>256</v>
      </c>
      <c r="AG8" s="1036"/>
      <c r="AH8" s="1036"/>
      <c r="AI8" s="1036"/>
      <c r="AJ8" s="1037"/>
      <c r="AK8" s="1067">
        <v>2</v>
      </c>
      <c r="AL8" s="1068"/>
      <c r="AM8" s="1068"/>
      <c r="AN8" s="1068"/>
      <c r="AO8" s="1068"/>
      <c r="AP8" s="1068">
        <v>309</v>
      </c>
      <c r="AQ8" s="1068"/>
      <c r="AR8" s="1068"/>
      <c r="AS8" s="1068"/>
      <c r="AT8" s="1068"/>
      <c r="AU8" s="1069"/>
      <c r="AV8" s="1069"/>
      <c r="AW8" s="1069"/>
      <c r="AX8" s="1069"/>
      <c r="AY8" s="1070"/>
      <c r="AZ8" s="232"/>
      <c r="BA8" s="232"/>
      <c r="BB8" s="232"/>
      <c r="BC8" s="232"/>
      <c r="BD8" s="232"/>
      <c r="BE8" s="233"/>
      <c r="BF8" s="233"/>
      <c r="BG8" s="233"/>
      <c r="BH8" s="233"/>
      <c r="BI8" s="233"/>
      <c r="BJ8" s="233"/>
      <c r="BK8" s="233"/>
      <c r="BL8" s="233"/>
      <c r="BM8" s="233"/>
      <c r="BN8" s="233"/>
      <c r="BO8" s="233"/>
      <c r="BP8" s="233"/>
      <c r="BQ8" s="238">
        <v>2</v>
      </c>
      <c r="BR8" s="239"/>
      <c r="BS8" s="992" t="s">
        <v>588</v>
      </c>
      <c r="BT8" s="993"/>
      <c r="BU8" s="993"/>
      <c r="BV8" s="993"/>
      <c r="BW8" s="993"/>
      <c r="BX8" s="993"/>
      <c r="BY8" s="993"/>
      <c r="BZ8" s="993"/>
      <c r="CA8" s="993"/>
      <c r="CB8" s="993"/>
      <c r="CC8" s="993"/>
      <c r="CD8" s="993"/>
      <c r="CE8" s="993"/>
      <c r="CF8" s="993"/>
      <c r="CG8" s="1014"/>
      <c r="CH8" s="989">
        <v>-55</v>
      </c>
      <c r="CI8" s="990"/>
      <c r="CJ8" s="990"/>
      <c r="CK8" s="990"/>
      <c r="CL8" s="991"/>
      <c r="CM8" s="989">
        <v>451</v>
      </c>
      <c r="CN8" s="990"/>
      <c r="CO8" s="990"/>
      <c r="CP8" s="990"/>
      <c r="CQ8" s="991"/>
      <c r="CR8" s="989">
        <v>165</v>
      </c>
      <c r="CS8" s="990"/>
      <c r="CT8" s="990"/>
      <c r="CU8" s="990"/>
      <c r="CV8" s="991"/>
      <c r="CW8" s="989" t="s">
        <v>630</v>
      </c>
      <c r="CX8" s="990"/>
      <c r="CY8" s="990"/>
      <c r="CZ8" s="990"/>
      <c r="DA8" s="991"/>
      <c r="DB8" s="989" t="s">
        <v>523</v>
      </c>
      <c r="DC8" s="990"/>
      <c r="DD8" s="990"/>
      <c r="DE8" s="990"/>
      <c r="DF8" s="991"/>
      <c r="DG8" s="989" t="s">
        <v>630</v>
      </c>
      <c r="DH8" s="990"/>
      <c r="DI8" s="990"/>
      <c r="DJ8" s="990"/>
      <c r="DK8" s="991"/>
      <c r="DL8" s="989" t="s">
        <v>630</v>
      </c>
      <c r="DM8" s="990"/>
      <c r="DN8" s="990"/>
      <c r="DO8" s="990"/>
      <c r="DP8" s="991"/>
      <c r="DQ8" s="989" t="s">
        <v>630</v>
      </c>
      <c r="DR8" s="990"/>
      <c r="DS8" s="990"/>
      <c r="DT8" s="990"/>
      <c r="DU8" s="991"/>
      <c r="DV8" s="992"/>
      <c r="DW8" s="993"/>
      <c r="DX8" s="993"/>
      <c r="DY8" s="993"/>
      <c r="DZ8" s="994"/>
      <c r="EA8" s="234"/>
    </row>
    <row r="9" spans="1:131" s="235" customFormat="1" ht="26.25" customHeight="1" x14ac:dyDescent="0.2">
      <c r="A9" s="238">
        <v>3</v>
      </c>
      <c r="B9" s="1030" t="s">
        <v>392</v>
      </c>
      <c r="C9" s="1031"/>
      <c r="D9" s="1031"/>
      <c r="E9" s="1031"/>
      <c r="F9" s="1031"/>
      <c r="G9" s="1031"/>
      <c r="H9" s="1031"/>
      <c r="I9" s="1031"/>
      <c r="J9" s="1031"/>
      <c r="K9" s="1031"/>
      <c r="L9" s="1031"/>
      <c r="M9" s="1031"/>
      <c r="N9" s="1031"/>
      <c r="O9" s="1031"/>
      <c r="P9" s="1032"/>
      <c r="Q9" s="1038" t="s">
        <v>621</v>
      </c>
      <c r="R9" s="1039"/>
      <c r="S9" s="1039"/>
      <c r="T9" s="1039"/>
      <c r="U9" s="1039"/>
      <c r="V9" s="1039" t="s">
        <v>621</v>
      </c>
      <c r="W9" s="1039"/>
      <c r="X9" s="1039"/>
      <c r="Y9" s="1039"/>
      <c r="Z9" s="1039"/>
      <c r="AA9" s="1039" t="s">
        <v>621</v>
      </c>
      <c r="AB9" s="1039"/>
      <c r="AC9" s="1039"/>
      <c r="AD9" s="1039"/>
      <c r="AE9" s="1040"/>
      <c r="AF9" s="1035" t="s">
        <v>256</v>
      </c>
      <c r="AG9" s="1036"/>
      <c r="AH9" s="1036"/>
      <c r="AI9" s="1036"/>
      <c r="AJ9" s="1037"/>
      <c r="AK9" s="1067" t="s">
        <v>621</v>
      </c>
      <c r="AL9" s="1068"/>
      <c r="AM9" s="1068"/>
      <c r="AN9" s="1068"/>
      <c r="AO9" s="1068"/>
      <c r="AP9" s="1068">
        <v>20</v>
      </c>
      <c r="AQ9" s="1068"/>
      <c r="AR9" s="1068"/>
      <c r="AS9" s="1068"/>
      <c r="AT9" s="1068"/>
      <c r="AU9" s="1069"/>
      <c r="AV9" s="1069"/>
      <c r="AW9" s="1069"/>
      <c r="AX9" s="1069"/>
      <c r="AY9" s="1070"/>
      <c r="AZ9" s="232"/>
      <c r="BA9" s="232"/>
      <c r="BB9" s="232"/>
      <c r="BC9" s="232"/>
      <c r="BD9" s="232"/>
      <c r="BE9" s="233"/>
      <c r="BF9" s="233"/>
      <c r="BG9" s="233"/>
      <c r="BH9" s="233"/>
      <c r="BI9" s="233"/>
      <c r="BJ9" s="233"/>
      <c r="BK9" s="233"/>
      <c r="BL9" s="233"/>
      <c r="BM9" s="233"/>
      <c r="BN9" s="233"/>
      <c r="BO9" s="233"/>
      <c r="BP9" s="233"/>
      <c r="BQ9" s="238">
        <v>3</v>
      </c>
      <c r="BR9" s="239"/>
      <c r="BS9" s="992" t="s">
        <v>589</v>
      </c>
      <c r="BT9" s="993"/>
      <c r="BU9" s="993"/>
      <c r="BV9" s="993"/>
      <c r="BW9" s="993"/>
      <c r="BX9" s="993"/>
      <c r="BY9" s="993"/>
      <c r="BZ9" s="993"/>
      <c r="CA9" s="993"/>
      <c r="CB9" s="993"/>
      <c r="CC9" s="993"/>
      <c r="CD9" s="993"/>
      <c r="CE9" s="993"/>
      <c r="CF9" s="993"/>
      <c r="CG9" s="1014"/>
      <c r="CH9" s="989">
        <v>10</v>
      </c>
      <c r="CI9" s="990"/>
      <c r="CJ9" s="990"/>
      <c r="CK9" s="990"/>
      <c r="CL9" s="991"/>
      <c r="CM9" s="989">
        <v>343</v>
      </c>
      <c r="CN9" s="990"/>
      <c r="CO9" s="990"/>
      <c r="CP9" s="990"/>
      <c r="CQ9" s="991"/>
      <c r="CR9" s="989">
        <v>30</v>
      </c>
      <c r="CS9" s="990"/>
      <c r="CT9" s="990"/>
      <c r="CU9" s="990"/>
      <c r="CV9" s="991"/>
      <c r="CW9" s="989" t="s">
        <v>630</v>
      </c>
      <c r="CX9" s="990"/>
      <c r="CY9" s="990"/>
      <c r="CZ9" s="990"/>
      <c r="DA9" s="991"/>
      <c r="DB9" s="989" t="s">
        <v>523</v>
      </c>
      <c r="DC9" s="990"/>
      <c r="DD9" s="990"/>
      <c r="DE9" s="990"/>
      <c r="DF9" s="991"/>
      <c r="DG9" s="989" t="s">
        <v>630</v>
      </c>
      <c r="DH9" s="990"/>
      <c r="DI9" s="990"/>
      <c r="DJ9" s="990"/>
      <c r="DK9" s="991"/>
      <c r="DL9" s="989" t="s">
        <v>630</v>
      </c>
      <c r="DM9" s="990"/>
      <c r="DN9" s="990"/>
      <c r="DO9" s="990"/>
      <c r="DP9" s="991"/>
      <c r="DQ9" s="989" t="s">
        <v>630</v>
      </c>
      <c r="DR9" s="990"/>
      <c r="DS9" s="990"/>
      <c r="DT9" s="990"/>
      <c r="DU9" s="991"/>
      <c r="DV9" s="992"/>
      <c r="DW9" s="993"/>
      <c r="DX9" s="993"/>
      <c r="DY9" s="993"/>
      <c r="DZ9" s="994"/>
      <c r="EA9" s="234"/>
    </row>
    <row r="10" spans="1:131" s="235" customFormat="1" ht="26.25" customHeight="1" x14ac:dyDescent="0.2">
      <c r="A10" s="238">
        <v>4</v>
      </c>
      <c r="B10" s="1030" t="s">
        <v>393</v>
      </c>
      <c r="C10" s="1031"/>
      <c r="D10" s="1031"/>
      <c r="E10" s="1031"/>
      <c r="F10" s="1031"/>
      <c r="G10" s="1031"/>
      <c r="H10" s="1031"/>
      <c r="I10" s="1031"/>
      <c r="J10" s="1031"/>
      <c r="K10" s="1031"/>
      <c r="L10" s="1031"/>
      <c r="M10" s="1031"/>
      <c r="N10" s="1031"/>
      <c r="O10" s="1031"/>
      <c r="P10" s="1032"/>
      <c r="Q10" s="1038">
        <v>1711</v>
      </c>
      <c r="R10" s="1039"/>
      <c r="S10" s="1039"/>
      <c r="T10" s="1039"/>
      <c r="U10" s="1039"/>
      <c r="V10" s="1039">
        <v>1584</v>
      </c>
      <c r="W10" s="1039"/>
      <c r="X10" s="1039"/>
      <c r="Y10" s="1039"/>
      <c r="Z10" s="1039"/>
      <c r="AA10" s="1039">
        <v>127</v>
      </c>
      <c r="AB10" s="1039"/>
      <c r="AC10" s="1039"/>
      <c r="AD10" s="1039"/>
      <c r="AE10" s="1040"/>
      <c r="AF10" s="1035" t="s">
        <v>394</v>
      </c>
      <c r="AG10" s="1036"/>
      <c r="AH10" s="1036"/>
      <c r="AI10" s="1036"/>
      <c r="AJ10" s="1037"/>
      <c r="AK10" s="1067">
        <v>850</v>
      </c>
      <c r="AL10" s="1068"/>
      <c r="AM10" s="1068"/>
      <c r="AN10" s="1068"/>
      <c r="AO10" s="1068"/>
      <c r="AP10" s="1068">
        <v>2311</v>
      </c>
      <c r="AQ10" s="1068"/>
      <c r="AR10" s="1068"/>
      <c r="AS10" s="1068"/>
      <c r="AT10" s="1068"/>
      <c r="AU10" s="1069"/>
      <c r="AV10" s="1069"/>
      <c r="AW10" s="1069"/>
      <c r="AX10" s="1069"/>
      <c r="AY10" s="1070"/>
      <c r="AZ10" s="232"/>
      <c r="BA10" s="232"/>
      <c r="BB10" s="232"/>
      <c r="BC10" s="232"/>
      <c r="BD10" s="232"/>
      <c r="BE10" s="233"/>
      <c r="BF10" s="233"/>
      <c r="BG10" s="233"/>
      <c r="BH10" s="233"/>
      <c r="BI10" s="233"/>
      <c r="BJ10" s="233"/>
      <c r="BK10" s="233"/>
      <c r="BL10" s="233"/>
      <c r="BM10" s="233"/>
      <c r="BN10" s="233"/>
      <c r="BO10" s="233"/>
      <c r="BP10" s="233"/>
      <c r="BQ10" s="238">
        <v>4</v>
      </c>
      <c r="BR10" s="239"/>
      <c r="BS10" s="992" t="s">
        <v>590</v>
      </c>
      <c r="BT10" s="993"/>
      <c r="BU10" s="993"/>
      <c r="BV10" s="993"/>
      <c r="BW10" s="993"/>
      <c r="BX10" s="993"/>
      <c r="BY10" s="993"/>
      <c r="BZ10" s="993"/>
      <c r="CA10" s="993"/>
      <c r="CB10" s="993"/>
      <c r="CC10" s="993"/>
      <c r="CD10" s="993"/>
      <c r="CE10" s="993"/>
      <c r="CF10" s="993"/>
      <c r="CG10" s="1014"/>
      <c r="CH10" s="989">
        <v>-20</v>
      </c>
      <c r="CI10" s="990"/>
      <c r="CJ10" s="990"/>
      <c r="CK10" s="990"/>
      <c r="CL10" s="991"/>
      <c r="CM10" s="989">
        <v>261</v>
      </c>
      <c r="CN10" s="990"/>
      <c r="CO10" s="990"/>
      <c r="CP10" s="990"/>
      <c r="CQ10" s="991"/>
      <c r="CR10" s="989">
        <v>200</v>
      </c>
      <c r="CS10" s="990"/>
      <c r="CT10" s="990"/>
      <c r="CU10" s="990"/>
      <c r="CV10" s="991"/>
      <c r="CW10" s="989">
        <v>488</v>
      </c>
      <c r="CX10" s="990"/>
      <c r="CY10" s="990"/>
      <c r="CZ10" s="990"/>
      <c r="DA10" s="991"/>
      <c r="DB10" s="989" t="s">
        <v>523</v>
      </c>
      <c r="DC10" s="990"/>
      <c r="DD10" s="990"/>
      <c r="DE10" s="990"/>
      <c r="DF10" s="991"/>
      <c r="DG10" s="989" t="s">
        <v>630</v>
      </c>
      <c r="DH10" s="990"/>
      <c r="DI10" s="990"/>
      <c r="DJ10" s="990"/>
      <c r="DK10" s="991"/>
      <c r="DL10" s="989" t="s">
        <v>630</v>
      </c>
      <c r="DM10" s="990"/>
      <c r="DN10" s="990"/>
      <c r="DO10" s="990"/>
      <c r="DP10" s="991"/>
      <c r="DQ10" s="989" t="s">
        <v>630</v>
      </c>
      <c r="DR10" s="990"/>
      <c r="DS10" s="990"/>
      <c r="DT10" s="990"/>
      <c r="DU10" s="991"/>
      <c r="DV10" s="992"/>
      <c r="DW10" s="993"/>
      <c r="DX10" s="993"/>
      <c r="DY10" s="993"/>
      <c r="DZ10" s="994"/>
      <c r="EA10" s="234"/>
    </row>
    <row r="11" spans="1:131" s="235" customFormat="1" ht="26.25" customHeight="1" x14ac:dyDescent="0.2">
      <c r="A11" s="238">
        <v>5</v>
      </c>
      <c r="B11" s="1030" t="s">
        <v>395</v>
      </c>
      <c r="C11" s="1031"/>
      <c r="D11" s="1031"/>
      <c r="E11" s="1031"/>
      <c r="F11" s="1031"/>
      <c r="G11" s="1031"/>
      <c r="H11" s="1031"/>
      <c r="I11" s="1031"/>
      <c r="J11" s="1031"/>
      <c r="K11" s="1031"/>
      <c r="L11" s="1031"/>
      <c r="M11" s="1031"/>
      <c r="N11" s="1031"/>
      <c r="O11" s="1031"/>
      <c r="P11" s="1032"/>
      <c r="Q11" s="1038">
        <v>663</v>
      </c>
      <c r="R11" s="1039"/>
      <c r="S11" s="1039"/>
      <c r="T11" s="1039"/>
      <c r="U11" s="1039"/>
      <c r="V11" s="1039">
        <v>638</v>
      </c>
      <c r="W11" s="1039"/>
      <c r="X11" s="1039"/>
      <c r="Y11" s="1039"/>
      <c r="Z11" s="1039"/>
      <c r="AA11" s="1039">
        <v>25</v>
      </c>
      <c r="AB11" s="1039"/>
      <c r="AC11" s="1039"/>
      <c r="AD11" s="1039"/>
      <c r="AE11" s="1040"/>
      <c r="AF11" s="1035" t="s">
        <v>256</v>
      </c>
      <c r="AG11" s="1036"/>
      <c r="AH11" s="1036"/>
      <c r="AI11" s="1036"/>
      <c r="AJ11" s="1037"/>
      <c r="AK11" s="1067">
        <v>325</v>
      </c>
      <c r="AL11" s="1068"/>
      <c r="AM11" s="1068"/>
      <c r="AN11" s="1068"/>
      <c r="AO11" s="1068"/>
      <c r="AP11" s="1068">
        <v>901</v>
      </c>
      <c r="AQ11" s="1068"/>
      <c r="AR11" s="1068"/>
      <c r="AS11" s="1068"/>
      <c r="AT11" s="1068"/>
      <c r="AU11" s="1069"/>
      <c r="AV11" s="1069"/>
      <c r="AW11" s="1069"/>
      <c r="AX11" s="1069"/>
      <c r="AY11" s="1070"/>
      <c r="AZ11" s="232"/>
      <c r="BA11" s="232"/>
      <c r="BB11" s="232"/>
      <c r="BC11" s="232"/>
      <c r="BD11" s="232"/>
      <c r="BE11" s="233"/>
      <c r="BF11" s="233"/>
      <c r="BG11" s="233"/>
      <c r="BH11" s="233"/>
      <c r="BI11" s="233"/>
      <c r="BJ11" s="233"/>
      <c r="BK11" s="233"/>
      <c r="BL11" s="233"/>
      <c r="BM11" s="233"/>
      <c r="BN11" s="233"/>
      <c r="BO11" s="233"/>
      <c r="BP11" s="233"/>
      <c r="BQ11" s="238">
        <v>5</v>
      </c>
      <c r="BR11" s="239"/>
      <c r="BS11" s="992" t="s">
        <v>591</v>
      </c>
      <c r="BT11" s="993"/>
      <c r="BU11" s="993"/>
      <c r="BV11" s="993"/>
      <c r="BW11" s="993"/>
      <c r="BX11" s="993"/>
      <c r="BY11" s="993"/>
      <c r="BZ11" s="993"/>
      <c r="CA11" s="993"/>
      <c r="CB11" s="993"/>
      <c r="CC11" s="993"/>
      <c r="CD11" s="993"/>
      <c r="CE11" s="993"/>
      <c r="CF11" s="993"/>
      <c r="CG11" s="1014"/>
      <c r="CH11" s="989" t="s">
        <v>622</v>
      </c>
      <c r="CI11" s="990"/>
      <c r="CJ11" s="990"/>
      <c r="CK11" s="990"/>
      <c r="CL11" s="991"/>
      <c r="CM11" s="989">
        <v>198</v>
      </c>
      <c r="CN11" s="990"/>
      <c r="CO11" s="990"/>
      <c r="CP11" s="990"/>
      <c r="CQ11" s="991"/>
      <c r="CR11" s="989">
        <v>124</v>
      </c>
      <c r="CS11" s="990"/>
      <c r="CT11" s="990"/>
      <c r="CU11" s="990"/>
      <c r="CV11" s="991"/>
      <c r="CW11" s="989">
        <v>346</v>
      </c>
      <c r="CX11" s="990"/>
      <c r="CY11" s="990"/>
      <c r="CZ11" s="990"/>
      <c r="DA11" s="991"/>
      <c r="DB11" s="989" t="s">
        <v>523</v>
      </c>
      <c r="DC11" s="990"/>
      <c r="DD11" s="990"/>
      <c r="DE11" s="990"/>
      <c r="DF11" s="991"/>
      <c r="DG11" s="989" t="s">
        <v>630</v>
      </c>
      <c r="DH11" s="990"/>
      <c r="DI11" s="990"/>
      <c r="DJ11" s="990"/>
      <c r="DK11" s="991"/>
      <c r="DL11" s="989" t="s">
        <v>630</v>
      </c>
      <c r="DM11" s="990"/>
      <c r="DN11" s="990"/>
      <c r="DO11" s="990"/>
      <c r="DP11" s="991"/>
      <c r="DQ11" s="989" t="s">
        <v>630</v>
      </c>
      <c r="DR11" s="990"/>
      <c r="DS11" s="990"/>
      <c r="DT11" s="990"/>
      <c r="DU11" s="991"/>
      <c r="DV11" s="992"/>
      <c r="DW11" s="993"/>
      <c r="DX11" s="993"/>
      <c r="DY11" s="993"/>
      <c r="DZ11" s="994"/>
      <c r="EA11" s="234"/>
    </row>
    <row r="12" spans="1:131" s="235" customFormat="1" ht="26.25" customHeight="1" x14ac:dyDescent="0.2">
      <c r="A12" s="238">
        <v>6</v>
      </c>
      <c r="B12" s="1030" t="s">
        <v>396</v>
      </c>
      <c r="C12" s="1031"/>
      <c r="D12" s="1031"/>
      <c r="E12" s="1031"/>
      <c r="F12" s="1031"/>
      <c r="G12" s="1031"/>
      <c r="H12" s="1031"/>
      <c r="I12" s="1031"/>
      <c r="J12" s="1031"/>
      <c r="K12" s="1031"/>
      <c r="L12" s="1031"/>
      <c r="M12" s="1031"/>
      <c r="N12" s="1031"/>
      <c r="O12" s="1031"/>
      <c r="P12" s="1032"/>
      <c r="Q12" s="1038">
        <v>88988</v>
      </c>
      <c r="R12" s="1039"/>
      <c r="S12" s="1039"/>
      <c r="T12" s="1039"/>
      <c r="U12" s="1039"/>
      <c r="V12" s="1039">
        <v>88988</v>
      </c>
      <c r="W12" s="1039"/>
      <c r="X12" s="1039"/>
      <c r="Y12" s="1039"/>
      <c r="Z12" s="1039"/>
      <c r="AA12" s="1039" t="s">
        <v>624</v>
      </c>
      <c r="AB12" s="1039"/>
      <c r="AC12" s="1039"/>
      <c r="AD12" s="1039"/>
      <c r="AE12" s="1040"/>
      <c r="AF12" s="1035" t="s">
        <v>394</v>
      </c>
      <c r="AG12" s="1036"/>
      <c r="AH12" s="1036"/>
      <c r="AI12" s="1036"/>
      <c r="AJ12" s="1037"/>
      <c r="AK12" s="1067">
        <f>76671+4210</f>
        <v>80881</v>
      </c>
      <c r="AL12" s="1068"/>
      <c r="AM12" s="1068"/>
      <c r="AN12" s="1068"/>
      <c r="AO12" s="1068"/>
      <c r="AP12" s="1068" t="s">
        <v>523</v>
      </c>
      <c r="AQ12" s="1068"/>
      <c r="AR12" s="1068"/>
      <c r="AS12" s="1068"/>
      <c r="AT12" s="1068"/>
      <c r="AU12" s="1069"/>
      <c r="AV12" s="1069"/>
      <c r="AW12" s="1069"/>
      <c r="AX12" s="1069"/>
      <c r="AY12" s="1070"/>
      <c r="AZ12" s="232"/>
      <c r="BA12" s="232"/>
      <c r="BB12" s="232"/>
      <c r="BC12" s="232"/>
      <c r="BD12" s="232"/>
      <c r="BE12" s="233"/>
      <c r="BF12" s="233"/>
      <c r="BG12" s="233"/>
      <c r="BH12" s="233"/>
      <c r="BI12" s="233"/>
      <c r="BJ12" s="233"/>
      <c r="BK12" s="233"/>
      <c r="BL12" s="233"/>
      <c r="BM12" s="233"/>
      <c r="BN12" s="233"/>
      <c r="BO12" s="233"/>
      <c r="BP12" s="233"/>
      <c r="BQ12" s="238">
        <v>6</v>
      </c>
      <c r="BR12" s="239"/>
      <c r="BS12" s="992" t="s">
        <v>592</v>
      </c>
      <c r="BT12" s="993"/>
      <c r="BU12" s="993"/>
      <c r="BV12" s="993"/>
      <c r="BW12" s="993"/>
      <c r="BX12" s="993"/>
      <c r="BY12" s="993"/>
      <c r="BZ12" s="993"/>
      <c r="CA12" s="993"/>
      <c r="CB12" s="993"/>
      <c r="CC12" s="993"/>
      <c r="CD12" s="993"/>
      <c r="CE12" s="993"/>
      <c r="CF12" s="993"/>
      <c r="CG12" s="1014"/>
      <c r="CH12" s="989">
        <v>4</v>
      </c>
      <c r="CI12" s="990"/>
      <c r="CJ12" s="990"/>
      <c r="CK12" s="990"/>
      <c r="CL12" s="991"/>
      <c r="CM12" s="989">
        <v>477</v>
      </c>
      <c r="CN12" s="990"/>
      <c r="CO12" s="990"/>
      <c r="CP12" s="990"/>
      <c r="CQ12" s="991"/>
      <c r="CR12" s="989">
        <v>28</v>
      </c>
      <c r="CS12" s="990"/>
      <c r="CT12" s="990"/>
      <c r="CU12" s="990"/>
      <c r="CV12" s="991"/>
      <c r="CW12" s="989">
        <v>18</v>
      </c>
      <c r="CX12" s="990"/>
      <c r="CY12" s="990"/>
      <c r="CZ12" s="990"/>
      <c r="DA12" s="991"/>
      <c r="DB12" s="989" t="s">
        <v>523</v>
      </c>
      <c r="DC12" s="990"/>
      <c r="DD12" s="990"/>
      <c r="DE12" s="990"/>
      <c r="DF12" s="991"/>
      <c r="DG12" s="989" t="s">
        <v>630</v>
      </c>
      <c r="DH12" s="990"/>
      <c r="DI12" s="990"/>
      <c r="DJ12" s="990"/>
      <c r="DK12" s="991"/>
      <c r="DL12" s="989" t="s">
        <v>630</v>
      </c>
      <c r="DM12" s="990"/>
      <c r="DN12" s="990"/>
      <c r="DO12" s="990"/>
      <c r="DP12" s="991"/>
      <c r="DQ12" s="989" t="s">
        <v>630</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67"/>
      <c r="AL13" s="1068"/>
      <c r="AM13" s="1068"/>
      <c r="AN13" s="1068"/>
      <c r="AO13" s="1068"/>
      <c r="AP13" s="1068"/>
      <c r="AQ13" s="1068"/>
      <c r="AR13" s="1068"/>
      <c r="AS13" s="1068"/>
      <c r="AT13" s="1068"/>
      <c r="AU13" s="1069"/>
      <c r="AV13" s="1069"/>
      <c r="AW13" s="1069"/>
      <c r="AX13" s="1069"/>
      <c r="AY13" s="1070"/>
      <c r="AZ13" s="232"/>
      <c r="BA13" s="232"/>
      <c r="BB13" s="232"/>
      <c r="BC13" s="232"/>
      <c r="BD13" s="232"/>
      <c r="BE13" s="233"/>
      <c r="BF13" s="233"/>
      <c r="BG13" s="233"/>
      <c r="BH13" s="233"/>
      <c r="BI13" s="233"/>
      <c r="BJ13" s="233"/>
      <c r="BK13" s="233"/>
      <c r="BL13" s="233"/>
      <c r="BM13" s="233"/>
      <c r="BN13" s="233"/>
      <c r="BO13" s="233"/>
      <c r="BP13" s="233"/>
      <c r="BQ13" s="238">
        <v>7</v>
      </c>
      <c r="BR13" s="239"/>
      <c r="BS13" s="992" t="s">
        <v>593</v>
      </c>
      <c r="BT13" s="993"/>
      <c r="BU13" s="993"/>
      <c r="BV13" s="993"/>
      <c r="BW13" s="993"/>
      <c r="BX13" s="993"/>
      <c r="BY13" s="993"/>
      <c r="BZ13" s="993"/>
      <c r="CA13" s="993"/>
      <c r="CB13" s="993"/>
      <c r="CC13" s="993"/>
      <c r="CD13" s="993"/>
      <c r="CE13" s="993"/>
      <c r="CF13" s="993"/>
      <c r="CG13" s="1014"/>
      <c r="CH13" s="989">
        <v>-60</v>
      </c>
      <c r="CI13" s="990"/>
      <c r="CJ13" s="990"/>
      <c r="CK13" s="990"/>
      <c r="CL13" s="991"/>
      <c r="CM13" s="989">
        <v>6254</v>
      </c>
      <c r="CN13" s="990"/>
      <c r="CO13" s="990"/>
      <c r="CP13" s="990"/>
      <c r="CQ13" s="991"/>
      <c r="CR13" s="989">
        <v>25</v>
      </c>
      <c r="CS13" s="990"/>
      <c r="CT13" s="990"/>
      <c r="CU13" s="990"/>
      <c r="CV13" s="991"/>
      <c r="CW13" s="989" t="s">
        <v>630</v>
      </c>
      <c r="CX13" s="990"/>
      <c r="CY13" s="990"/>
      <c r="CZ13" s="990"/>
      <c r="DA13" s="991"/>
      <c r="DB13" s="989" t="s">
        <v>523</v>
      </c>
      <c r="DC13" s="990"/>
      <c r="DD13" s="990"/>
      <c r="DE13" s="990"/>
      <c r="DF13" s="991"/>
      <c r="DG13" s="989" t="s">
        <v>630</v>
      </c>
      <c r="DH13" s="990"/>
      <c r="DI13" s="990"/>
      <c r="DJ13" s="990"/>
      <c r="DK13" s="991"/>
      <c r="DL13" s="989" t="s">
        <v>630</v>
      </c>
      <c r="DM13" s="990"/>
      <c r="DN13" s="990"/>
      <c r="DO13" s="990"/>
      <c r="DP13" s="991"/>
      <c r="DQ13" s="989" t="s">
        <v>630</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67"/>
      <c r="AL14" s="1068"/>
      <c r="AM14" s="1068"/>
      <c r="AN14" s="1068"/>
      <c r="AO14" s="1068"/>
      <c r="AP14" s="1068"/>
      <c r="AQ14" s="1068"/>
      <c r="AR14" s="1068"/>
      <c r="AS14" s="1068"/>
      <c r="AT14" s="1068"/>
      <c r="AU14" s="1069"/>
      <c r="AV14" s="1069"/>
      <c r="AW14" s="1069"/>
      <c r="AX14" s="1069"/>
      <c r="AY14" s="1070"/>
      <c r="AZ14" s="232"/>
      <c r="BA14" s="232"/>
      <c r="BB14" s="232"/>
      <c r="BC14" s="232"/>
      <c r="BD14" s="232"/>
      <c r="BE14" s="233"/>
      <c r="BF14" s="233"/>
      <c r="BG14" s="233"/>
      <c r="BH14" s="233"/>
      <c r="BI14" s="233"/>
      <c r="BJ14" s="233"/>
      <c r="BK14" s="233"/>
      <c r="BL14" s="233"/>
      <c r="BM14" s="233"/>
      <c r="BN14" s="233"/>
      <c r="BO14" s="233"/>
      <c r="BP14" s="233"/>
      <c r="BQ14" s="238">
        <v>8</v>
      </c>
      <c r="BR14" s="239"/>
      <c r="BS14" s="992" t="s">
        <v>594</v>
      </c>
      <c r="BT14" s="993"/>
      <c r="BU14" s="993"/>
      <c r="BV14" s="993"/>
      <c r="BW14" s="993"/>
      <c r="BX14" s="993"/>
      <c r="BY14" s="993"/>
      <c r="BZ14" s="993"/>
      <c r="CA14" s="993"/>
      <c r="CB14" s="993"/>
      <c r="CC14" s="993"/>
      <c r="CD14" s="993"/>
      <c r="CE14" s="993"/>
      <c r="CF14" s="993"/>
      <c r="CG14" s="1014"/>
      <c r="CH14" s="989">
        <v>3</v>
      </c>
      <c r="CI14" s="990"/>
      <c r="CJ14" s="990"/>
      <c r="CK14" s="990"/>
      <c r="CL14" s="991"/>
      <c r="CM14" s="989">
        <v>630</v>
      </c>
      <c r="CN14" s="990"/>
      <c r="CO14" s="990"/>
      <c r="CP14" s="990"/>
      <c r="CQ14" s="991"/>
      <c r="CR14" s="989">
        <v>66</v>
      </c>
      <c r="CS14" s="990"/>
      <c r="CT14" s="990"/>
      <c r="CU14" s="990"/>
      <c r="CV14" s="991"/>
      <c r="CW14" s="989" t="s">
        <v>630</v>
      </c>
      <c r="CX14" s="990"/>
      <c r="CY14" s="990"/>
      <c r="CZ14" s="990"/>
      <c r="DA14" s="991"/>
      <c r="DB14" s="989" t="s">
        <v>523</v>
      </c>
      <c r="DC14" s="990"/>
      <c r="DD14" s="990"/>
      <c r="DE14" s="990"/>
      <c r="DF14" s="991"/>
      <c r="DG14" s="989" t="s">
        <v>630</v>
      </c>
      <c r="DH14" s="990"/>
      <c r="DI14" s="990"/>
      <c r="DJ14" s="990"/>
      <c r="DK14" s="991"/>
      <c r="DL14" s="989" t="s">
        <v>630</v>
      </c>
      <c r="DM14" s="990"/>
      <c r="DN14" s="990"/>
      <c r="DO14" s="990"/>
      <c r="DP14" s="991"/>
      <c r="DQ14" s="989" t="s">
        <v>630</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67"/>
      <c r="AL15" s="1068"/>
      <c r="AM15" s="1068"/>
      <c r="AN15" s="1068"/>
      <c r="AO15" s="1068"/>
      <c r="AP15" s="1068"/>
      <c r="AQ15" s="1068"/>
      <c r="AR15" s="1068"/>
      <c r="AS15" s="1068"/>
      <c r="AT15" s="1068"/>
      <c r="AU15" s="1069"/>
      <c r="AV15" s="1069"/>
      <c r="AW15" s="1069"/>
      <c r="AX15" s="1069"/>
      <c r="AY15" s="1070"/>
      <c r="AZ15" s="232"/>
      <c r="BA15" s="232"/>
      <c r="BB15" s="232"/>
      <c r="BC15" s="232"/>
      <c r="BD15" s="232"/>
      <c r="BE15" s="233"/>
      <c r="BF15" s="233"/>
      <c r="BG15" s="233"/>
      <c r="BH15" s="233"/>
      <c r="BI15" s="233"/>
      <c r="BJ15" s="233"/>
      <c r="BK15" s="233"/>
      <c r="BL15" s="233"/>
      <c r="BM15" s="233"/>
      <c r="BN15" s="233"/>
      <c r="BO15" s="233"/>
      <c r="BP15" s="233"/>
      <c r="BQ15" s="238">
        <v>9</v>
      </c>
      <c r="BR15" s="239"/>
      <c r="BS15" s="992" t="s">
        <v>595</v>
      </c>
      <c r="BT15" s="993"/>
      <c r="BU15" s="993"/>
      <c r="BV15" s="993"/>
      <c r="BW15" s="993"/>
      <c r="BX15" s="993"/>
      <c r="BY15" s="993"/>
      <c r="BZ15" s="993"/>
      <c r="CA15" s="993"/>
      <c r="CB15" s="993"/>
      <c r="CC15" s="993"/>
      <c r="CD15" s="993"/>
      <c r="CE15" s="993"/>
      <c r="CF15" s="993"/>
      <c r="CG15" s="1014"/>
      <c r="CH15" s="989">
        <v>105</v>
      </c>
      <c r="CI15" s="990"/>
      <c r="CJ15" s="990"/>
      <c r="CK15" s="990"/>
      <c r="CL15" s="991"/>
      <c r="CM15" s="989">
        <v>908</v>
      </c>
      <c r="CN15" s="990"/>
      <c r="CO15" s="990"/>
      <c r="CP15" s="990"/>
      <c r="CQ15" s="991"/>
      <c r="CR15" s="989">
        <v>500</v>
      </c>
      <c r="CS15" s="990"/>
      <c r="CT15" s="990"/>
      <c r="CU15" s="990"/>
      <c r="CV15" s="991"/>
      <c r="CW15" s="989" t="s">
        <v>630</v>
      </c>
      <c r="CX15" s="990"/>
      <c r="CY15" s="990"/>
      <c r="CZ15" s="990"/>
      <c r="DA15" s="991"/>
      <c r="DB15" s="989">
        <v>1600</v>
      </c>
      <c r="DC15" s="990"/>
      <c r="DD15" s="990"/>
      <c r="DE15" s="990"/>
      <c r="DF15" s="991"/>
      <c r="DG15" s="989" t="s">
        <v>630</v>
      </c>
      <c r="DH15" s="990"/>
      <c r="DI15" s="990"/>
      <c r="DJ15" s="990"/>
      <c r="DK15" s="991"/>
      <c r="DL15" s="989" t="s">
        <v>630</v>
      </c>
      <c r="DM15" s="990"/>
      <c r="DN15" s="990"/>
      <c r="DO15" s="990"/>
      <c r="DP15" s="991"/>
      <c r="DQ15" s="989" t="s">
        <v>630</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67"/>
      <c r="AL16" s="1068"/>
      <c r="AM16" s="1068"/>
      <c r="AN16" s="1068"/>
      <c r="AO16" s="1068"/>
      <c r="AP16" s="1068"/>
      <c r="AQ16" s="1068"/>
      <c r="AR16" s="1068"/>
      <c r="AS16" s="1068"/>
      <c r="AT16" s="1068"/>
      <c r="AU16" s="1069"/>
      <c r="AV16" s="1069"/>
      <c r="AW16" s="1069"/>
      <c r="AX16" s="1069"/>
      <c r="AY16" s="1070"/>
      <c r="AZ16" s="232"/>
      <c r="BA16" s="232"/>
      <c r="BB16" s="232"/>
      <c r="BC16" s="232"/>
      <c r="BD16" s="232"/>
      <c r="BE16" s="233"/>
      <c r="BF16" s="233"/>
      <c r="BG16" s="233"/>
      <c r="BH16" s="233"/>
      <c r="BI16" s="233"/>
      <c r="BJ16" s="233"/>
      <c r="BK16" s="233"/>
      <c r="BL16" s="233"/>
      <c r="BM16" s="233"/>
      <c r="BN16" s="233"/>
      <c r="BO16" s="233"/>
      <c r="BP16" s="233"/>
      <c r="BQ16" s="238">
        <v>10</v>
      </c>
      <c r="BR16" s="239"/>
      <c r="BS16" s="992" t="s">
        <v>596</v>
      </c>
      <c r="BT16" s="993"/>
      <c r="BU16" s="993"/>
      <c r="BV16" s="993"/>
      <c r="BW16" s="993"/>
      <c r="BX16" s="993"/>
      <c r="BY16" s="993"/>
      <c r="BZ16" s="993"/>
      <c r="CA16" s="993"/>
      <c r="CB16" s="993"/>
      <c r="CC16" s="993"/>
      <c r="CD16" s="993"/>
      <c r="CE16" s="993"/>
      <c r="CF16" s="993"/>
      <c r="CG16" s="1014"/>
      <c r="CH16" s="989">
        <v>71</v>
      </c>
      <c r="CI16" s="990"/>
      <c r="CJ16" s="990"/>
      <c r="CK16" s="990"/>
      <c r="CL16" s="991"/>
      <c r="CM16" s="989">
        <v>885</v>
      </c>
      <c r="CN16" s="990"/>
      <c r="CO16" s="990"/>
      <c r="CP16" s="990"/>
      <c r="CQ16" s="991"/>
      <c r="CR16" s="989">
        <v>500</v>
      </c>
      <c r="CS16" s="990"/>
      <c r="CT16" s="990"/>
      <c r="CU16" s="990"/>
      <c r="CV16" s="991"/>
      <c r="CW16" s="989" t="s">
        <v>630</v>
      </c>
      <c r="CX16" s="990"/>
      <c r="CY16" s="990"/>
      <c r="CZ16" s="990"/>
      <c r="DA16" s="991"/>
      <c r="DB16" s="989">
        <v>350</v>
      </c>
      <c r="DC16" s="990"/>
      <c r="DD16" s="990"/>
      <c r="DE16" s="990"/>
      <c r="DF16" s="991"/>
      <c r="DG16" s="989" t="s">
        <v>630</v>
      </c>
      <c r="DH16" s="990"/>
      <c r="DI16" s="990"/>
      <c r="DJ16" s="990"/>
      <c r="DK16" s="991"/>
      <c r="DL16" s="989" t="s">
        <v>630</v>
      </c>
      <c r="DM16" s="990"/>
      <c r="DN16" s="990"/>
      <c r="DO16" s="990"/>
      <c r="DP16" s="991"/>
      <c r="DQ16" s="989" t="s">
        <v>630</v>
      </c>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67"/>
      <c r="AL17" s="1068"/>
      <c r="AM17" s="1068"/>
      <c r="AN17" s="1068"/>
      <c r="AO17" s="1068"/>
      <c r="AP17" s="1068"/>
      <c r="AQ17" s="1068"/>
      <c r="AR17" s="1068"/>
      <c r="AS17" s="1068"/>
      <c r="AT17" s="1068"/>
      <c r="AU17" s="1069"/>
      <c r="AV17" s="1069"/>
      <c r="AW17" s="1069"/>
      <c r="AX17" s="1069"/>
      <c r="AY17" s="1070"/>
      <c r="AZ17" s="232"/>
      <c r="BA17" s="232"/>
      <c r="BB17" s="232"/>
      <c r="BC17" s="232"/>
      <c r="BD17" s="232"/>
      <c r="BE17" s="233"/>
      <c r="BF17" s="233"/>
      <c r="BG17" s="233"/>
      <c r="BH17" s="233"/>
      <c r="BI17" s="233"/>
      <c r="BJ17" s="233"/>
      <c r="BK17" s="233"/>
      <c r="BL17" s="233"/>
      <c r="BM17" s="233"/>
      <c r="BN17" s="233"/>
      <c r="BO17" s="233"/>
      <c r="BP17" s="233"/>
      <c r="BQ17" s="238">
        <v>11</v>
      </c>
      <c r="BR17" s="239"/>
      <c r="BS17" s="992" t="s">
        <v>597</v>
      </c>
      <c r="BT17" s="993"/>
      <c r="BU17" s="993"/>
      <c r="BV17" s="993"/>
      <c r="BW17" s="993"/>
      <c r="BX17" s="993"/>
      <c r="BY17" s="993"/>
      <c r="BZ17" s="993"/>
      <c r="CA17" s="993"/>
      <c r="CB17" s="993"/>
      <c r="CC17" s="993"/>
      <c r="CD17" s="993"/>
      <c r="CE17" s="993"/>
      <c r="CF17" s="993"/>
      <c r="CG17" s="1014"/>
      <c r="CH17" s="989">
        <v>3.387165</v>
      </c>
      <c r="CI17" s="990"/>
      <c r="CJ17" s="990"/>
      <c r="CK17" s="990"/>
      <c r="CL17" s="991"/>
      <c r="CM17" s="989">
        <v>22.012796999999999</v>
      </c>
      <c r="CN17" s="990"/>
      <c r="CO17" s="990"/>
      <c r="CP17" s="990"/>
      <c r="CQ17" s="991"/>
      <c r="CR17" s="989">
        <v>10</v>
      </c>
      <c r="CS17" s="990"/>
      <c r="CT17" s="990"/>
      <c r="CU17" s="990"/>
      <c r="CV17" s="991"/>
      <c r="CW17" s="989">
        <v>109.529</v>
      </c>
      <c r="CX17" s="990"/>
      <c r="CY17" s="990"/>
      <c r="CZ17" s="990"/>
      <c r="DA17" s="991"/>
      <c r="DB17" s="989" t="s">
        <v>523</v>
      </c>
      <c r="DC17" s="990"/>
      <c r="DD17" s="990"/>
      <c r="DE17" s="990"/>
      <c r="DF17" s="991"/>
      <c r="DG17" s="989" t="s">
        <v>630</v>
      </c>
      <c r="DH17" s="990"/>
      <c r="DI17" s="990"/>
      <c r="DJ17" s="990"/>
      <c r="DK17" s="991"/>
      <c r="DL17" s="989" t="s">
        <v>630</v>
      </c>
      <c r="DM17" s="990"/>
      <c r="DN17" s="990"/>
      <c r="DO17" s="990"/>
      <c r="DP17" s="991"/>
      <c r="DQ17" s="989" t="s">
        <v>630</v>
      </c>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67"/>
      <c r="AL18" s="1068"/>
      <c r="AM18" s="1068"/>
      <c r="AN18" s="1068"/>
      <c r="AO18" s="1068"/>
      <c r="AP18" s="1068"/>
      <c r="AQ18" s="1068"/>
      <c r="AR18" s="1068"/>
      <c r="AS18" s="1068"/>
      <c r="AT18" s="1068"/>
      <c r="AU18" s="1069"/>
      <c r="AV18" s="1069"/>
      <c r="AW18" s="1069"/>
      <c r="AX18" s="1069"/>
      <c r="AY18" s="1070"/>
      <c r="AZ18" s="232"/>
      <c r="BA18" s="232"/>
      <c r="BB18" s="232"/>
      <c r="BC18" s="232"/>
      <c r="BD18" s="232"/>
      <c r="BE18" s="233"/>
      <c r="BF18" s="233"/>
      <c r="BG18" s="233"/>
      <c r="BH18" s="233"/>
      <c r="BI18" s="233"/>
      <c r="BJ18" s="233"/>
      <c r="BK18" s="233"/>
      <c r="BL18" s="233"/>
      <c r="BM18" s="233"/>
      <c r="BN18" s="233"/>
      <c r="BO18" s="233"/>
      <c r="BP18" s="233"/>
      <c r="BQ18" s="238">
        <v>12</v>
      </c>
      <c r="BR18" s="239" t="s">
        <v>613</v>
      </c>
      <c r="BS18" s="992" t="s">
        <v>598</v>
      </c>
      <c r="BT18" s="993"/>
      <c r="BU18" s="993"/>
      <c r="BV18" s="993"/>
      <c r="BW18" s="993"/>
      <c r="BX18" s="993"/>
      <c r="BY18" s="993"/>
      <c r="BZ18" s="993"/>
      <c r="CA18" s="993"/>
      <c r="CB18" s="993"/>
      <c r="CC18" s="993"/>
      <c r="CD18" s="993"/>
      <c r="CE18" s="993"/>
      <c r="CF18" s="993"/>
      <c r="CG18" s="1014"/>
      <c r="CH18" s="989">
        <v>2555</v>
      </c>
      <c r="CI18" s="990"/>
      <c r="CJ18" s="990"/>
      <c r="CK18" s="990"/>
      <c r="CL18" s="991"/>
      <c r="CM18" s="989">
        <v>25797</v>
      </c>
      <c r="CN18" s="990"/>
      <c r="CO18" s="990"/>
      <c r="CP18" s="990"/>
      <c r="CQ18" s="991"/>
      <c r="CR18" s="989">
        <v>8371</v>
      </c>
      <c r="CS18" s="990"/>
      <c r="CT18" s="990"/>
      <c r="CU18" s="990"/>
      <c r="CV18" s="991"/>
      <c r="CW18" s="989" t="s">
        <v>630</v>
      </c>
      <c r="CX18" s="990"/>
      <c r="CY18" s="990"/>
      <c r="CZ18" s="990"/>
      <c r="DA18" s="991"/>
      <c r="DB18" s="989">
        <v>277</v>
      </c>
      <c r="DC18" s="990"/>
      <c r="DD18" s="990"/>
      <c r="DE18" s="990"/>
      <c r="DF18" s="991"/>
      <c r="DG18" s="989" t="s">
        <v>630</v>
      </c>
      <c r="DH18" s="990"/>
      <c r="DI18" s="990"/>
      <c r="DJ18" s="990"/>
      <c r="DK18" s="991"/>
      <c r="DL18" s="989" t="s">
        <v>630</v>
      </c>
      <c r="DM18" s="990"/>
      <c r="DN18" s="990"/>
      <c r="DO18" s="990"/>
      <c r="DP18" s="991"/>
      <c r="DQ18" s="989" t="s">
        <v>630</v>
      </c>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67"/>
      <c r="AL19" s="1068"/>
      <c r="AM19" s="1068"/>
      <c r="AN19" s="1068"/>
      <c r="AO19" s="1068"/>
      <c r="AP19" s="1068"/>
      <c r="AQ19" s="1068"/>
      <c r="AR19" s="1068"/>
      <c r="AS19" s="1068"/>
      <c r="AT19" s="1068"/>
      <c r="AU19" s="1069"/>
      <c r="AV19" s="1069"/>
      <c r="AW19" s="1069"/>
      <c r="AX19" s="1069"/>
      <c r="AY19" s="1070"/>
      <c r="AZ19" s="232"/>
      <c r="BA19" s="232"/>
      <c r="BB19" s="232"/>
      <c r="BC19" s="232"/>
      <c r="BD19" s="232"/>
      <c r="BE19" s="233"/>
      <c r="BF19" s="233"/>
      <c r="BG19" s="233"/>
      <c r="BH19" s="233"/>
      <c r="BI19" s="233"/>
      <c r="BJ19" s="233"/>
      <c r="BK19" s="233"/>
      <c r="BL19" s="233"/>
      <c r="BM19" s="233"/>
      <c r="BN19" s="233"/>
      <c r="BO19" s="233"/>
      <c r="BP19" s="233"/>
      <c r="BQ19" s="238">
        <v>13</v>
      </c>
      <c r="BR19" s="239" t="s">
        <v>613</v>
      </c>
      <c r="BS19" s="992" t="s">
        <v>599</v>
      </c>
      <c r="BT19" s="993"/>
      <c r="BU19" s="993"/>
      <c r="BV19" s="993"/>
      <c r="BW19" s="993"/>
      <c r="BX19" s="993"/>
      <c r="BY19" s="993"/>
      <c r="BZ19" s="993"/>
      <c r="CA19" s="993"/>
      <c r="CB19" s="993"/>
      <c r="CC19" s="993"/>
      <c r="CD19" s="993"/>
      <c r="CE19" s="993"/>
      <c r="CF19" s="993"/>
      <c r="CG19" s="1014"/>
      <c r="CH19" s="989">
        <v>13.649891999999999</v>
      </c>
      <c r="CI19" s="990"/>
      <c r="CJ19" s="990"/>
      <c r="CK19" s="990"/>
      <c r="CL19" s="991"/>
      <c r="CM19" s="989" t="s">
        <v>523</v>
      </c>
      <c r="CN19" s="990"/>
      <c r="CO19" s="990"/>
      <c r="CP19" s="990"/>
      <c r="CQ19" s="991"/>
      <c r="CR19" s="989" t="s">
        <v>523</v>
      </c>
      <c r="CS19" s="990"/>
      <c r="CT19" s="990"/>
      <c r="CU19" s="990"/>
      <c r="CV19" s="991"/>
      <c r="CW19" s="989">
        <v>4.6414999999999997</v>
      </c>
      <c r="CX19" s="990"/>
      <c r="CY19" s="990"/>
      <c r="CZ19" s="990"/>
      <c r="DA19" s="991"/>
      <c r="DB19" s="989" t="s">
        <v>523</v>
      </c>
      <c r="DC19" s="990"/>
      <c r="DD19" s="990"/>
      <c r="DE19" s="990"/>
      <c r="DF19" s="991"/>
      <c r="DG19" s="989" t="s">
        <v>630</v>
      </c>
      <c r="DH19" s="990"/>
      <c r="DI19" s="990"/>
      <c r="DJ19" s="990"/>
      <c r="DK19" s="991"/>
      <c r="DL19" s="989" t="s">
        <v>630</v>
      </c>
      <c r="DM19" s="990"/>
      <c r="DN19" s="990"/>
      <c r="DO19" s="990"/>
      <c r="DP19" s="991"/>
      <c r="DQ19" s="989" t="s">
        <v>630</v>
      </c>
      <c r="DR19" s="990"/>
      <c r="DS19" s="990"/>
      <c r="DT19" s="990"/>
      <c r="DU19" s="991"/>
      <c r="DV19" s="992" t="s">
        <v>623</v>
      </c>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67"/>
      <c r="AL20" s="1068"/>
      <c r="AM20" s="1068"/>
      <c r="AN20" s="1068"/>
      <c r="AO20" s="1068"/>
      <c r="AP20" s="1068"/>
      <c r="AQ20" s="1068"/>
      <c r="AR20" s="1068"/>
      <c r="AS20" s="1068"/>
      <c r="AT20" s="1068"/>
      <c r="AU20" s="1069"/>
      <c r="AV20" s="1069"/>
      <c r="AW20" s="1069"/>
      <c r="AX20" s="1069"/>
      <c r="AY20" s="1070"/>
      <c r="AZ20" s="232"/>
      <c r="BA20" s="232"/>
      <c r="BB20" s="232"/>
      <c r="BC20" s="232"/>
      <c r="BD20" s="232"/>
      <c r="BE20" s="233"/>
      <c r="BF20" s="233"/>
      <c r="BG20" s="233"/>
      <c r="BH20" s="233"/>
      <c r="BI20" s="233"/>
      <c r="BJ20" s="233"/>
      <c r="BK20" s="233"/>
      <c r="BL20" s="233"/>
      <c r="BM20" s="233"/>
      <c r="BN20" s="233"/>
      <c r="BO20" s="233"/>
      <c r="BP20" s="233"/>
      <c r="BQ20" s="238">
        <v>14</v>
      </c>
      <c r="BR20" s="239" t="s">
        <v>613</v>
      </c>
      <c r="BS20" s="992" t="s">
        <v>600</v>
      </c>
      <c r="BT20" s="993"/>
      <c r="BU20" s="993"/>
      <c r="BV20" s="993"/>
      <c r="BW20" s="993"/>
      <c r="BX20" s="993"/>
      <c r="BY20" s="993"/>
      <c r="BZ20" s="993"/>
      <c r="CA20" s="993"/>
      <c r="CB20" s="993"/>
      <c r="CC20" s="993"/>
      <c r="CD20" s="993"/>
      <c r="CE20" s="993"/>
      <c r="CF20" s="993"/>
      <c r="CG20" s="1014"/>
      <c r="CH20" s="989">
        <v>410.279248</v>
      </c>
      <c r="CI20" s="990"/>
      <c r="CJ20" s="990"/>
      <c r="CK20" s="990"/>
      <c r="CL20" s="991"/>
      <c r="CM20" s="989">
        <v>0.1</v>
      </c>
      <c r="CN20" s="990"/>
      <c r="CO20" s="990"/>
      <c r="CP20" s="990"/>
      <c r="CQ20" s="991"/>
      <c r="CR20" s="989" t="s">
        <v>523</v>
      </c>
      <c r="CS20" s="990"/>
      <c r="CT20" s="990"/>
      <c r="CU20" s="990"/>
      <c r="CV20" s="991"/>
      <c r="CW20" s="989">
        <v>418.14757800000001</v>
      </c>
      <c r="CX20" s="990"/>
      <c r="CY20" s="990"/>
      <c r="CZ20" s="990"/>
      <c r="DA20" s="991"/>
      <c r="DB20" s="989" t="s">
        <v>523</v>
      </c>
      <c r="DC20" s="990"/>
      <c r="DD20" s="990"/>
      <c r="DE20" s="990"/>
      <c r="DF20" s="991"/>
      <c r="DG20" s="989" t="s">
        <v>523</v>
      </c>
      <c r="DH20" s="990"/>
      <c r="DI20" s="990"/>
      <c r="DJ20" s="990"/>
      <c r="DK20" s="991"/>
      <c r="DL20" s="989">
        <v>2289</v>
      </c>
      <c r="DM20" s="990"/>
      <c r="DN20" s="990"/>
      <c r="DO20" s="990"/>
      <c r="DP20" s="991"/>
      <c r="DQ20" s="989">
        <v>229</v>
      </c>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67"/>
      <c r="AL21" s="1068"/>
      <c r="AM21" s="1068"/>
      <c r="AN21" s="1068"/>
      <c r="AO21" s="1068"/>
      <c r="AP21" s="1068"/>
      <c r="AQ21" s="1068"/>
      <c r="AR21" s="1068"/>
      <c r="AS21" s="1068"/>
      <c r="AT21" s="1068"/>
      <c r="AU21" s="1069"/>
      <c r="AV21" s="1069"/>
      <c r="AW21" s="1069"/>
      <c r="AX21" s="1069"/>
      <c r="AY21" s="1070"/>
      <c r="AZ21" s="232"/>
      <c r="BA21" s="232"/>
      <c r="BB21" s="232"/>
      <c r="BC21" s="232"/>
      <c r="BD21" s="232"/>
      <c r="BE21" s="233"/>
      <c r="BF21" s="233"/>
      <c r="BG21" s="233"/>
      <c r="BH21" s="233"/>
      <c r="BI21" s="233"/>
      <c r="BJ21" s="233"/>
      <c r="BK21" s="233"/>
      <c r="BL21" s="233"/>
      <c r="BM21" s="233"/>
      <c r="BN21" s="233"/>
      <c r="BO21" s="233"/>
      <c r="BP21" s="233"/>
      <c r="BQ21" s="238">
        <v>15</v>
      </c>
      <c r="BR21" s="239" t="s">
        <v>613</v>
      </c>
      <c r="BS21" s="992" t="s">
        <v>601</v>
      </c>
      <c r="BT21" s="993"/>
      <c r="BU21" s="993"/>
      <c r="BV21" s="993"/>
      <c r="BW21" s="993"/>
      <c r="BX21" s="993"/>
      <c r="BY21" s="993"/>
      <c r="BZ21" s="993"/>
      <c r="CA21" s="993"/>
      <c r="CB21" s="993"/>
      <c r="CC21" s="993"/>
      <c r="CD21" s="993"/>
      <c r="CE21" s="993"/>
      <c r="CF21" s="993"/>
      <c r="CG21" s="1014"/>
      <c r="CH21" s="989">
        <v>90.372664</v>
      </c>
      <c r="CI21" s="990"/>
      <c r="CJ21" s="990"/>
      <c r="CK21" s="990"/>
      <c r="CL21" s="991"/>
      <c r="CM21" s="989">
        <v>0.1</v>
      </c>
      <c r="CN21" s="990"/>
      <c r="CO21" s="990"/>
      <c r="CP21" s="990"/>
      <c r="CQ21" s="991"/>
      <c r="CR21" s="989" t="s">
        <v>523</v>
      </c>
      <c r="CS21" s="990"/>
      <c r="CT21" s="990"/>
      <c r="CU21" s="990"/>
      <c r="CV21" s="991"/>
      <c r="CW21" s="989">
        <v>102.629699</v>
      </c>
      <c r="CX21" s="990"/>
      <c r="CY21" s="990"/>
      <c r="CZ21" s="990"/>
      <c r="DA21" s="991"/>
      <c r="DB21" s="989" t="s">
        <v>523</v>
      </c>
      <c r="DC21" s="990"/>
      <c r="DD21" s="990"/>
      <c r="DE21" s="990"/>
      <c r="DF21" s="991"/>
      <c r="DG21" s="989" t="s">
        <v>523</v>
      </c>
      <c r="DH21" s="990"/>
      <c r="DI21" s="990"/>
      <c r="DJ21" s="990"/>
      <c r="DK21" s="991"/>
      <c r="DL21" s="989">
        <v>92</v>
      </c>
      <c r="DM21" s="990"/>
      <c r="DN21" s="990"/>
      <c r="DO21" s="990"/>
      <c r="DP21" s="991"/>
      <c r="DQ21" s="989">
        <v>9</v>
      </c>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7"/>
      <c r="R22" s="1078"/>
      <c r="S22" s="1078"/>
      <c r="T22" s="1078"/>
      <c r="U22" s="1078"/>
      <c r="V22" s="1078"/>
      <c r="W22" s="1078"/>
      <c r="X22" s="1078"/>
      <c r="Y22" s="1078"/>
      <c r="Z22" s="1078"/>
      <c r="AA22" s="1078"/>
      <c r="AB22" s="1078"/>
      <c r="AC22" s="1078"/>
      <c r="AD22" s="1078"/>
      <c r="AE22" s="1079"/>
      <c r="AF22" s="1035"/>
      <c r="AG22" s="1036"/>
      <c r="AH22" s="1036"/>
      <c r="AI22" s="1036"/>
      <c r="AJ22" s="1037"/>
      <c r="AK22" s="1080"/>
      <c r="AL22" s="1081"/>
      <c r="AM22" s="1081"/>
      <c r="AN22" s="1081"/>
      <c r="AO22" s="1081"/>
      <c r="AP22" s="1081"/>
      <c r="AQ22" s="1081"/>
      <c r="AR22" s="1081"/>
      <c r="AS22" s="1081"/>
      <c r="AT22" s="1081"/>
      <c r="AU22" s="1082"/>
      <c r="AV22" s="1082"/>
      <c r="AW22" s="1082"/>
      <c r="AX22" s="1082"/>
      <c r="AY22" s="1083"/>
      <c r="AZ22" s="1028" t="s">
        <v>397</v>
      </c>
      <c r="BA22" s="1028"/>
      <c r="BB22" s="1028"/>
      <c r="BC22" s="1028"/>
      <c r="BD22" s="1029"/>
      <c r="BE22" s="233"/>
      <c r="BF22" s="233"/>
      <c r="BG22" s="233"/>
      <c r="BH22" s="233"/>
      <c r="BI22" s="233"/>
      <c r="BJ22" s="233"/>
      <c r="BK22" s="233"/>
      <c r="BL22" s="233"/>
      <c r="BM22" s="233"/>
      <c r="BN22" s="233"/>
      <c r="BO22" s="233"/>
      <c r="BP22" s="233"/>
      <c r="BQ22" s="238">
        <v>16</v>
      </c>
      <c r="BR22" s="239" t="s">
        <v>613</v>
      </c>
      <c r="BS22" s="992" t="s">
        <v>602</v>
      </c>
      <c r="BT22" s="993"/>
      <c r="BU22" s="993"/>
      <c r="BV22" s="993"/>
      <c r="BW22" s="993"/>
      <c r="BX22" s="993"/>
      <c r="BY22" s="993"/>
      <c r="BZ22" s="993"/>
      <c r="CA22" s="993"/>
      <c r="CB22" s="993"/>
      <c r="CC22" s="993"/>
      <c r="CD22" s="993"/>
      <c r="CE22" s="993"/>
      <c r="CF22" s="993"/>
      <c r="CG22" s="1014"/>
      <c r="CH22" s="989">
        <v>28.503423000000002</v>
      </c>
      <c r="CI22" s="990"/>
      <c r="CJ22" s="990"/>
      <c r="CK22" s="990"/>
      <c r="CL22" s="991"/>
      <c r="CM22" s="989">
        <v>0.1</v>
      </c>
      <c r="CN22" s="990"/>
      <c r="CO22" s="990"/>
      <c r="CP22" s="990"/>
      <c r="CQ22" s="991"/>
      <c r="CR22" s="989" t="s">
        <v>523</v>
      </c>
      <c r="CS22" s="990"/>
      <c r="CT22" s="990"/>
      <c r="CU22" s="990"/>
      <c r="CV22" s="991"/>
      <c r="CW22" s="989">
        <v>202.661573</v>
      </c>
      <c r="CX22" s="990"/>
      <c r="CY22" s="990"/>
      <c r="CZ22" s="990"/>
      <c r="DA22" s="991"/>
      <c r="DB22" s="989" t="s">
        <v>523</v>
      </c>
      <c r="DC22" s="990"/>
      <c r="DD22" s="990"/>
      <c r="DE22" s="990"/>
      <c r="DF22" s="991"/>
      <c r="DG22" s="989" t="s">
        <v>523</v>
      </c>
      <c r="DH22" s="990"/>
      <c r="DI22" s="990"/>
      <c r="DJ22" s="990"/>
      <c r="DK22" s="991"/>
      <c r="DL22" s="989">
        <v>846</v>
      </c>
      <c r="DM22" s="990"/>
      <c r="DN22" s="990"/>
      <c r="DO22" s="990"/>
      <c r="DP22" s="991"/>
      <c r="DQ22" s="989">
        <v>85</v>
      </c>
      <c r="DR22" s="990"/>
      <c r="DS22" s="990"/>
      <c r="DT22" s="990"/>
      <c r="DU22" s="991"/>
      <c r="DV22" s="992"/>
      <c r="DW22" s="993"/>
      <c r="DX22" s="993"/>
      <c r="DY22" s="993"/>
      <c r="DZ22" s="994"/>
      <c r="EA22" s="234"/>
    </row>
    <row r="23" spans="1:131" s="235" customFormat="1" ht="26.25" customHeight="1" thickBot="1" x14ac:dyDescent="0.25">
      <c r="A23" s="240" t="s">
        <v>398</v>
      </c>
      <c r="B23" s="937" t="s">
        <v>399</v>
      </c>
      <c r="C23" s="938"/>
      <c r="D23" s="938"/>
      <c r="E23" s="938"/>
      <c r="F23" s="938"/>
      <c r="G23" s="938"/>
      <c r="H23" s="938"/>
      <c r="I23" s="938"/>
      <c r="J23" s="938"/>
      <c r="K23" s="938"/>
      <c r="L23" s="938"/>
      <c r="M23" s="938"/>
      <c r="N23" s="938"/>
      <c r="O23" s="938"/>
      <c r="P23" s="948"/>
      <c r="Q23" s="1071">
        <v>702090</v>
      </c>
      <c r="R23" s="1056"/>
      <c r="S23" s="1056"/>
      <c r="T23" s="1056"/>
      <c r="U23" s="1056"/>
      <c r="V23" s="1056">
        <v>692790</v>
      </c>
      <c r="W23" s="1056"/>
      <c r="X23" s="1056"/>
      <c r="Y23" s="1056"/>
      <c r="Z23" s="1056"/>
      <c r="AA23" s="1056">
        <v>9300</v>
      </c>
      <c r="AB23" s="1056"/>
      <c r="AC23" s="1056"/>
      <c r="AD23" s="1056"/>
      <c r="AE23" s="1072"/>
      <c r="AF23" s="1073">
        <v>5961</v>
      </c>
      <c r="AG23" s="1056"/>
      <c r="AH23" s="1056"/>
      <c r="AI23" s="1056"/>
      <c r="AJ23" s="1074"/>
      <c r="AK23" s="1075"/>
      <c r="AL23" s="1076"/>
      <c r="AM23" s="1076"/>
      <c r="AN23" s="1076"/>
      <c r="AO23" s="1076"/>
      <c r="AP23" s="1056">
        <v>470035</v>
      </c>
      <c r="AQ23" s="1056"/>
      <c r="AR23" s="1056"/>
      <c r="AS23" s="1056"/>
      <c r="AT23" s="1056"/>
      <c r="AU23" s="1057"/>
      <c r="AV23" s="1057"/>
      <c r="AW23" s="1057"/>
      <c r="AX23" s="1057"/>
      <c r="AY23" s="1058"/>
      <c r="AZ23" s="1059" t="s">
        <v>256</v>
      </c>
      <c r="BA23" s="1060"/>
      <c r="BB23" s="1060"/>
      <c r="BC23" s="1060"/>
      <c r="BD23" s="1061"/>
      <c r="BE23" s="233"/>
      <c r="BF23" s="233"/>
      <c r="BG23" s="233"/>
      <c r="BH23" s="233"/>
      <c r="BI23" s="233"/>
      <c r="BJ23" s="233"/>
      <c r="BK23" s="233"/>
      <c r="BL23" s="233"/>
      <c r="BM23" s="233"/>
      <c r="BN23" s="233"/>
      <c r="BO23" s="233"/>
      <c r="BP23" s="233"/>
      <c r="BQ23" s="238">
        <v>17</v>
      </c>
      <c r="BR23" s="239" t="s">
        <v>613</v>
      </c>
      <c r="BS23" s="992" t="s">
        <v>603</v>
      </c>
      <c r="BT23" s="993"/>
      <c r="BU23" s="993"/>
      <c r="BV23" s="993"/>
      <c r="BW23" s="993"/>
      <c r="BX23" s="993"/>
      <c r="BY23" s="993"/>
      <c r="BZ23" s="993"/>
      <c r="CA23" s="993"/>
      <c r="CB23" s="993"/>
      <c r="CC23" s="993"/>
      <c r="CD23" s="993"/>
      <c r="CE23" s="993"/>
      <c r="CF23" s="993"/>
      <c r="CG23" s="1014"/>
      <c r="CH23" s="989">
        <v>205.781487</v>
      </c>
      <c r="CI23" s="990"/>
      <c r="CJ23" s="990"/>
      <c r="CK23" s="990"/>
      <c r="CL23" s="991"/>
      <c r="CM23" s="989">
        <v>0.01</v>
      </c>
      <c r="CN23" s="990"/>
      <c r="CO23" s="990"/>
      <c r="CP23" s="990"/>
      <c r="CQ23" s="991"/>
      <c r="CR23" s="989" t="s">
        <v>523</v>
      </c>
      <c r="CS23" s="990"/>
      <c r="CT23" s="990"/>
      <c r="CU23" s="990"/>
      <c r="CV23" s="991"/>
      <c r="CW23" s="989">
        <v>63.979897999999999</v>
      </c>
      <c r="CX23" s="990"/>
      <c r="CY23" s="990"/>
      <c r="CZ23" s="990"/>
      <c r="DA23" s="991"/>
      <c r="DB23" s="989" t="s">
        <v>523</v>
      </c>
      <c r="DC23" s="990"/>
      <c r="DD23" s="990"/>
      <c r="DE23" s="990"/>
      <c r="DF23" s="991"/>
      <c r="DG23" s="989" t="s">
        <v>523</v>
      </c>
      <c r="DH23" s="990"/>
      <c r="DI23" s="990"/>
      <c r="DJ23" s="990"/>
      <c r="DK23" s="991"/>
      <c r="DL23" s="989" t="s">
        <v>630</v>
      </c>
      <c r="DM23" s="990"/>
      <c r="DN23" s="990"/>
      <c r="DO23" s="990"/>
      <c r="DP23" s="991"/>
      <c r="DQ23" s="989" t="s">
        <v>630</v>
      </c>
      <c r="DR23" s="990"/>
      <c r="DS23" s="990"/>
      <c r="DT23" s="990"/>
      <c r="DU23" s="991"/>
      <c r="DV23" s="992"/>
      <c r="DW23" s="993"/>
      <c r="DX23" s="993"/>
      <c r="DY23" s="993"/>
      <c r="DZ23" s="994"/>
      <c r="EA23" s="234"/>
    </row>
    <row r="24" spans="1:131" s="235" customFormat="1" ht="26.25" customHeight="1" x14ac:dyDescent="0.2">
      <c r="A24" s="1055" t="s">
        <v>400</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32"/>
      <c r="BA24" s="232"/>
      <c r="BB24" s="232"/>
      <c r="BC24" s="232"/>
      <c r="BD24" s="232"/>
      <c r="BE24" s="233"/>
      <c r="BF24" s="233"/>
      <c r="BG24" s="233"/>
      <c r="BH24" s="233"/>
      <c r="BI24" s="233"/>
      <c r="BJ24" s="233"/>
      <c r="BK24" s="233"/>
      <c r="BL24" s="233"/>
      <c r="BM24" s="233"/>
      <c r="BN24" s="233"/>
      <c r="BO24" s="233"/>
      <c r="BP24" s="233"/>
      <c r="BQ24" s="238">
        <v>18</v>
      </c>
      <c r="BR24" s="239" t="s">
        <v>613</v>
      </c>
      <c r="BS24" s="992" t="s">
        <v>604</v>
      </c>
      <c r="BT24" s="993"/>
      <c r="BU24" s="993"/>
      <c r="BV24" s="993"/>
      <c r="BW24" s="993"/>
      <c r="BX24" s="993"/>
      <c r="BY24" s="993"/>
      <c r="BZ24" s="993"/>
      <c r="CA24" s="993"/>
      <c r="CB24" s="993"/>
      <c r="CC24" s="993"/>
      <c r="CD24" s="993"/>
      <c r="CE24" s="993"/>
      <c r="CF24" s="993"/>
      <c r="CG24" s="1014"/>
      <c r="CH24" s="989">
        <v>13.641731</v>
      </c>
      <c r="CI24" s="990"/>
      <c r="CJ24" s="990"/>
      <c r="CK24" s="990"/>
      <c r="CL24" s="991"/>
      <c r="CM24" s="989" t="s">
        <v>523</v>
      </c>
      <c r="CN24" s="990"/>
      <c r="CO24" s="990"/>
      <c r="CP24" s="990"/>
      <c r="CQ24" s="991"/>
      <c r="CR24" s="989" t="s">
        <v>523</v>
      </c>
      <c r="CS24" s="990"/>
      <c r="CT24" s="990"/>
      <c r="CU24" s="990"/>
      <c r="CV24" s="991"/>
      <c r="CW24" s="989">
        <v>457.01086500000002</v>
      </c>
      <c r="CX24" s="990"/>
      <c r="CY24" s="990"/>
      <c r="CZ24" s="990"/>
      <c r="DA24" s="991"/>
      <c r="DB24" s="989" t="s">
        <v>523</v>
      </c>
      <c r="DC24" s="990"/>
      <c r="DD24" s="990"/>
      <c r="DE24" s="990"/>
      <c r="DF24" s="991"/>
      <c r="DG24" s="989" t="s">
        <v>523</v>
      </c>
      <c r="DH24" s="990"/>
      <c r="DI24" s="990"/>
      <c r="DJ24" s="990"/>
      <c r="DK24" s="991"/>
      <c r="DL24" s="989">
        <v>84.265000000000001</v>
      </c>
      <c r="DM24" s="990"/>
      <c r="DN24" s="990"/>
      <c r="DO24" s="990"/>
      <c r="DP24" s="991"/>
      <c r="DQ24" s="989">
        <v>8</v>
      </c>
      <c r="DR24" s="990"/>
      <c r="DS24" s="990"/>
      <c r="DT24" s="990"/>
      <c r="DU24" s="991"/>
      <c r="DV24" s="992"/>
      <c r="DW24" s="993"/>
      <c r="DX24" s="993"/>
      <c r="DY24" s="993"/>
      <c r="DZ24" s="994"/>
      <c r="EA24" s="234"/>
    </row>
    <row r="25" spans="1:131" ht="26.25" customHeight="1" thickBot="1" x14ac:dyDescent="0.25">
      <c r="A25" s="1066" t="s">
        <v>401</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32"/>
      <c r="BK25" s="232"/>
      <c r="BL25" s="232"/>
      <c r="BM25" s="232"/>
      <c r="BN25" s="232"/>
      <c r="BO25" s="241"/>
      <c r="BP25" s="241"/>
      <c r="BQ25" s="238">
        <v>19</v>
      </c>
      <c r="BR25" s="239" t="s">
        <v>613</v>
      </c>
      <c r="BS25" s="992" t="s">
        <v>605</v>
      </c>
      <c r="BT25" s="993"/>
      <c r="BU25" s="993"/>
      <c r="BV25" s="993"/>
      <c r="BW25" s="993"/>
      <c r="BX25" s="993"/>
      <c r="BY25" s="993"/>
      <c r="BZ25" s="993"/>
      <c r="CA25" s="993"/>
      <c r="CB25" s="993"/>
      <c r="CC25" s="993"/>
      <c r="CD25" s="993"/>
      <c r="CE25" s="993"/>
      <c r="CF25" s="993"/>
      <c r="CG25" s="1014"/>
      <c r="CH25" s="989">
        <v>94.050927000000001</v>
      </c>
      <c r="CI25" s="990"/>
      <c r="CJ25" s="990"/>
      <c r="CK25" s="990"/>
      <c r="CL25" s="991"/>
      <c r="CM25" s="989">
        <v>0.01</v>
      </c>
      <c r="CN25" s="990"/>
      <c r="CO25" s="990"/>
      <c r="CP25" s="990"/>
      <c r="CQ25" s="991"/>
      <c r="CR25" s="989" t="s">
        <v>523</v>
      </c>
      <c r="CS25" s="990"/>
      <c r="CT25" s="990"/>
      <c r="CU25" s="990"/>
      <c r="CV25" s="991"/>
      <c r="CW25" s="989">
        <v>61.185138999999999</v>
      </c>
      <c r="CX25" s="990"/>
      <c r="CY25" s="990"/>
      <c r="CZ25" s="990"/>
      <c r="DA25" s="991"/>
      <c r="DB25" s="989" t="s">
        <v>523</v>
      </c>
      <c r="DC25" s="990"/>
      <c r="DD25" s="990"/>
      <c r="DE25" s="990"/>
      <c r="DF25" s="991"/>
      <c r="DG25" s="989" t="s">
        <v>523</v>
      </c>
      <c r="DH25" s="990"/>
      <c r="DI25" s="990"/>
      <c r="DJ25" s="990"/>
      <c r="DK25" s="991"/>
      <c r="DL25" s="989" t="s">
        <v>630</v>
      </c>
      <c r="DM25" s="990"/>
      <c r="DN25" s="990"/>
      <c r="DO25" s="990"/>
      <c r="DP25" s="991"/>
      <c r="DQ25" s="989" t="s">
        <v>630</v>
      </c>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62" t="s">
        <v>405</v>
      </c>
      <c r="AG26" s="1008"/>
      <c r="AH26" s="1008"/>
      <c r="AI26" s="1008"/>
      <c r="AJ26" s="1063"/>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380</v>
      </c>
      <c r="BF26" s="1002"/>
      <c r="BG26" s="1002"/>
      <c r="BH26" s="1002"/>
      <c r="BI26" s="1015"/>
      <c r="BJ26" s="232"/>
      <c r="BK26" s="232"/>
      <c r="BL26" s="232"/>
      <c r="BM26" s="232"/>
      <c r="BN26" s="232"/>
      <c r="BO26" s="241"/>
      <c r="BP26" s="241"/>
      <c r="BQ26" s="238">
        <v>20</v>
      </c>
      <c r="BR26" s="239" t="s">
        <v>613</v>
      </c>
      <c r="BS26" s="992" t="s">
        <v>606</v>
      </c>
      <c r="BT26" s="993"/>
      <c r="BU26" s="993"/>
      <c r="BV26" s="993"/>
      <c r="BW26" s="993"/>
      <c r="BX26" s="993"/>
      <c r="BY26" s="993"/>
      <c r="BZ26" s="993"/>
      <c r="CA26" s="993"/>
      <c r="CB26" s="993"/>
      <c r="CC26" s="993"/>
      <c r="CD26" s="993"/>
      <c r="CE26" s="993"/>
      <c r="CF26" s="993"/>
      <c r="CG26" s="1014"/>
      <c r="CH26" s="989">
        <v>710.14347399999997</v>
      </c>
      <c r="CI26" s="990"/>
      <c r="CJ26" s="990"/>
      <c r="CK26" s="990"/>
      <c r="CL26" s="991"/>
      <c r="CM26" s="989">
        <v>0.02</v>
      </c>
      <c r="CN26" s="990"/>
      <c r="CO26" s="990"/>
      <c r="CP26" s="990"/>
      <c r="CQ26" s="991"/>
      <c r="CR26" s="989" t="s">
        <v>523</v>
      </c>
      <c r="CS26" s="990"/>
      <c r="CT26" s="990"/>
      <c r="CU26" s="990"/>
      <c r="CV26" s="991"/>
      <c r="CW26" s="989">
        <v>801.82283800000005</v>
      </c>
      <c r="CX26" s="990"/>
      <c r="CY26" s="990"/>
      <c r="CZ26" s="990"/>
      <c r="DA26" s="991"/>
      <c r="DB26" s="989" t="s">
        <v>523</v>
      </c>
      <c r="DC26" s="990"/>
      <c r="DD26" s="990"/>
      <c r="DE26" s="990"/>
      <c r="DF26" s="991"/>
      <c r="DG26" s="989" t="s">
        <v>523</v>
      </c>
      <c r="DH26" s="990"/>
      <c r="DI26" s="990"/>
      <c r="DJ26" s="990"/>
      <c r="DK26" s="991"/>
      <c r="DL26" s="989">
        <v>808.54</v>
      </c>
      <c r="DM26" s="990"/>
      <c r="DN26" s="990"/>
      <c r="DO26" s="990"/>
      <c r="DP26" s="991"/>
      <c r="DQ26" s="989">
        <v>81</v>
      </c>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4"/>
      <c r="AG27" s="1011"/>
      <c r="AH27" s="1011"/>
      <c r="AI27" s="1011"/>
      <c r="AJ27" s="1065"/>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t="s">
        <v>613</v>
      </c>
      <c r="BS27" s="992" t="s">
        <v>607</v>
      </c>
      <c r="BT27" s="993"/>
      <c r="BU27" s="993"/>
      <c r="BV27" s="993"/>
      <c r="BW27" s="993"/>
      <c r="BX27" s="993"/>
      <c r="BY27" s="993"/>
      <c r="BZ27" s="993"/>
      <c r="CA27" s="993"/>
      <c r="CB27" s="993"/>
      <c r="CC27" s="993"/>
      <c r="CD27" s="993"/>
      <c r="CE27" s="993"/>
      <c r="CF27" s="993"/>
      <c r="CG27" s="1014"/>
      <c r="CH27" s="989">
        <v>57.061016000000002</v>
      </c>
      <c r="CI27" s="990"/>
      <c r="CJ27" s="990"/>
      <c r="CK27" s="990"/>
      <c r="CL27" s="991"/>
      <c r="CM27" s="989" t="s">
        <v>523</v>
      </c>
      <c r="CN27" s="990"/>
      <c r="CO27" s="990"/>
      <c r="CP27" s="990"/>
      <c r="CQ27" s="991"/>
      <c r="CR27" s="989" t="s">
        <v>523</v>
      </c>
      <c r="CS27" s="990"/>
      <c r="CT27" s="990"/>
      <c r="CU27" s="990"/>
      <c r="CV27" s="991"/>
      <c r="CW27" s="989">
        <v>92.313319000000007</v>
      </c>
      <c r="CX27" s="990"/>
      <c r="CY27" s="990"/>
      <c r="CZ27" s="990"/>
      <c r="DA27" s="991"/>
      <c r="DB27" s="989" t="s">
        <v>523</v>
      </c>
      <c r="DC27" s="990"/>
      <c r="DD27" s="990"/>
      <c r="DE27" s="990"/>
      <c r="DF27" s="991"/>
      <c r="DG27" s="989" t="s">
        <v>523</v>
      </c>
      <c r="DH27" s="990"/>
      <c r="DI27" s="990"/>
      <c r="DJ27" s="990"/>
      <c r="DK27" s="991"/>
      <c r="DL27" s="989">
        <v>155.69</v>
      </c>
      <c r="DM27" s="990"/>
      <c r="DN27" s="990"/>
      <c r="DO27" s="990"/>
      <c r="DP27" s="991"/>
      <c r="DQ27" s="989">
        <v>16</v>
      </c>
      <c r="DR27" s="990"/>
      <c r="DS27" s="990"/>
      <c r="DT27" s="990"/>
      <c r="DU27" s="991"/>
      <c r="DV27" s="992"/>
      <c r="DW27" s="993"/>
      <c r="DX27" s="993"/>
      <c r="DY27" s="993"/>
      <c r="DZ27" s="994"/>
      <c r="EA27" s="230"/>
    </row>
    <row r="28" spans="1:131" ht="26.25" customHeight="1" thickTop="1" x14ac:dyDescent="0.2">
      <c r="A28" s="242">
        <v>1</v>
      </c>
      <c r="B28" s="1044" t="s">
        <v>410</v>
      </c>
      <c r="C28" s="1045"/>
      <c r="D28" s="1045"/>
      <c r="E28" s="1045"/>
      <c r="F28" s="1045"/>
      <c r="G28" s="1045"/>
      <c r="H28" s="1045"/>
      <c r="I28" s="1045"/>
      <c r="J28" s="1045"/>
      <c r="K28" s="1045"/>
      <c r="L28" s="1045"/>
      <c r="M28" s="1045"/>
      <c r="N28" s="1045"/>
      <c r="O28" s="1045"/>
      <c r="P28" s="1046"/>
      <c r="Q28" s="1047">
        <v>102845</v>
      </c>
      <c r="R28" s="1048"/>
      <c r="S28" s="1048"/>
      <c r="T28" s="1048"/>
      <c r="U28" s="1048"/>
      <c r="V28" s="1048">
        <v>102656</v>
      </c>
      <c r="W28" s="1048"/>
      <c r="X28" s="1048"/>
      <c r="Y28" s="1048"/>
      <c r="Z28" s="1048"/>
      <c r="AA28" s="1048">
        <v>189</v>
      </c>
      <c r="AB28" s="1048"/>
      <c r="AC28" s="1048"/>
      <c r="AD28" s="1048"/>
      <c r="AE28" s="1049"/>
      <c r="AF28" s="1050">
        <v>189</v>
      </c>
      <c r="AG28" s="1048"/>
      <c r="AH28" s="1048"/>
      <c r="AI28" s="1048"/>
      <c r="AJ28" s="1051"/>
      <c r="AK28" s="1052">
        <f>6603+1247</f>
        <v>7850</v>
      </c>
      <c r="AL28" s="1053"/>
      <c r="AM28" s="1053"/>
      <c r="AN28" s="1053"/>
      <c r="AO28" s="1053"/>
      <c r="AP28" s="1053" t="s">
        <v>523</v>
      </c>
      <c r="AQ28" s="1053"/>
      <c r="AR28" s="1053"/>
      <c r="AS28" s="1053"/>
      <c r="AT28" s="1053"/>
      <c r="AU28" s="1053" t="s">
        <v>523</v>
      </c>
      <c r="AV28" s="1053"/>
      <c r="AW28" s="1053"/>
      <c r="AX28" s="1053"/>
      <c r="AY28" s="1053"/>
      <c r="AZ28" s="1054" t="s">
        <v>523</v>
      </c>
      <c r="BA28" s="1054"/>
      <c r="BB28" s="1054"/>
      <c r="BC28" s="1054"/>
      <c r="BD28" s="1054"/>
      <c r="BE28" s="1042" t="s">
        <v>620</v>
      </c>
      <c r="BF28" s="1042"/>
      <c r="BG28" s="1042"/>
      <c r="BH28" s="1042"/>
      <c r="BI28" s="1043"/>
      <c r="BJ28" s="232"/>
      <c r="BK28" s="232"/>
      <c r="BL28" s="232"/>
      <c r="BM28" s="232"/>
      <c r="BN28" s="232"/>
      <c r="BO28" s="241"/>
      <c r="BP28" s="241"/>
      <c r="BQ28" s="238">
        <v>22</v>
      </c>
      <c r="BR28" s="239" t="s">
        <v>613</v>
      </c>
      <c r="BS28" s="992" t="s">
        <v>608</v>
      </c>
      <c r="BT28" s="993"/>
      <c r="BU28" s="993"/>
      <c r="BV28" s="993"/>
      <c r="BW28" s="993"/>
      <c r="BX28" s="993"/>
      <c r="BY28" s="993"/>
      <c r="BZ28" s="993"/>
      <c r="CA28" s="993"/>
      <c r="CB28" s="993"/>
      <c r="CC28" s="993"/>
      <c r="CD28" s="993"/>
      <c r="CE28" s="993"/>
      <c r="CF28" s="993"/>
      <c r="CG28" s="1014"/>
      <c r="CH28" s="989">
        <v>21.459368000000001</v>
      </c>
      <c r="CI28" s="990"/>
      <c r="CJ28" s="990"/>
      <c r="CK28" s="990"/>
      <c r="CL28" s="991"/>
      <c r="CM28" s="989" t="s">
        <v>523</v>
      </c>
      <c r="CN28" s="990"/>
      <c r="CO28" s="990"/>
      <c r="CP28" s="990"/>
      <c r="CQ28" s="991"/>
      <c r="CR28" s="989" t="s">
        <v>523</v>
      </c>
      <c r="CS28" s="990"/>
      <c r="CT28" s="990"/>
      <c r="CU28" s="990"/>
      <c r="CV28" s="991"/>
      <c r="CW28" s="989">
        <v>227.647538</v>
      </c>
      <c r="CX28" s="990"/>
      <c r="CY28" s="990"/>
      <c r="CZ28" s="990"/>
      <c r="DA28" s="991"/>
      <c r="DB28" s="989" t="s">
        <v>523</v>
      </c>
      <c r="DC28" s="990"/>
      <c r="DD28" s="990"/>
      <c r="DE28" s="990"/>
      <c r="DF28" s="991"/>
      <c r="DG28" s="989" t="s">
        <v>523</v>
      </c>
      <c r="DH28" s="990"/>
      <c r="DI28" s="990"/>
      <c r="DJ28" s="990"/>
      <c r="DK28" s="991"/>
      <c r="DL28" s="989">
        <v>258.36500000000001</v>
      </c>
      <c r="DM28" s="990"/>
      <c r="DN28" s="990"/>
      <c r="DO28" s="990"/>
      <c r="DP28" s="991"/>
      <c r="DQ28" s="989">
        <v>26</v>
      </c>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98948</v>
      </c>
      <c r="R29" s="1039"/>
      <c r="S29" s="1039"/>
      <c r="T29" s="1039"/>
      <c r="U29" s="1039"/>
      <c r="V29" s="1039">
        <v>96182</v>
      </c>
      <c r="W29" s="1039"/>
      <c r="X29" s="1039"/>
      <c r="Y29" s="1039"/>
      <c r="Z29" s="1039"/>
      <c r="AA29" s="1039">
        <v>2766</v>
      </c>
      <c r="AB29" s="1039"/>
      <c r="AC29" s="1039"/>
      <c r="AD29" s="1039"/>
      <c r="AE29" s="1040"/>
      <c r="AF29" s="1035">
        <v>2766</v>
      </c>
      <c r="AG29" s="1036"/>
      <c r="AH29" s="1036"/>
      <c r="AI29" s="1036"/>
      <c r="AJ29" s="1037"/>
      <c r="AK29" s="980">
        <f>14531+1867</f>
        <v>16398</v>
      </c>
      <c r="AL29" s="971"/>
      <c r="AM29" s="971"/>
      <c r="AN29" s="971"/>
      <c r="AO29" s="971"/>
      <c r="AP29" s="971" t="s">
        <v>523</v>
      </c>
      <c r="AQ29" s="971"/>
      <c r="AR29" s="971"/>
      <c r="AS29" s="971"/>
      <c r="AT29" s="971"/>
      <c r="AU29" s="971" t="s">
        <v>523</v>
      </c>
      <c r="AV29" s="971"/>
      <c r="AW29" s="971"/>
      <c r="AX29" s="971"/>
      <c r="AY29" s="971"/>
      <c r="AZ29" s="1041" t="s">
        <v>523</v>
      </c>
      <c r="BA29" s="1041"/>
      <c r="BB29" s="1041"/>
      <c r="BC29" s="1041"/>
      <c r="BD29" s="1041"/>
      <c r="BE29" s="972" t="s">
        <v>620</v>
      </c>
      <c r="BF29" s="972"/>
      <c r="BG29" s="972"/>
      <c r="BH29" s="972"/>
      <c r="BI29" s="973"/>
      <c r="BJ29" s="232"/>
      <c r="BK29" s="232"/>
      <c r="BL29" s="232"/>
      <c r="BM29" s="232"/>
      <c r="BN29" s="232"/>
      <c r="BO29" s="241"/>
      <c r="BP29" s="241"/>
      <c r="BQ29" s="238">
        <v>23</v>
      </c>
      <c r="BR29" s="239" t="s">
        <v>613</v>
      </c>
      <c r="BS29" s="992" t="s">
        <v>609</v>
      </c>
      <c r="BT29" s="993"/>
      <c r="BU29" s="993"/>
      <c r="BV29" s="993"/>
      <c r="BW29" s="993"/>
      <c r="BX29" s="993"/>
      <c r="BY29" s="993"/>
      <c r="BZ29" s="993"/>
      <c r="CA29" s="993"/>
      <c r="CB29" s="993"/>
      <c r="CC29" s="993"/>
      <c r="CD29" s="993"/>
      <c r="CE29" s="993"/>
      <c r="CF29" s="993"/>
      <c r="CG29" s="1014"/>
      <c r="CH29" s="989">
        <v>20.838612000000001</v>
      </c>
      <c r="CI29" s="990"/>
      <c r="CJ29" s="990"/>
      <c r="CK29" s="990"/>
      <c r="CL29" s="991"/>
      <c r="CM29" s="989" t="s">
        <v>523</v>
      </c>
      <c r="CN29" s="990"/>
      <c r="CO29" s="990"/>
      <c r="CP29" s="990"/>
      <c r="CQ29" s="991"/>
      <c r="CR29" s="989" t="s">
        <v>523</v>
      </c>
      <c r="CS29" s="990"/>
      <c r="CT29" s="990"/>
      <c r="CU29" s="990"/>
      <c r="CV29" s="991"/>
      <c r="CW29" s="989">
        <v>297.47625099999999</v>
      </c>
      <c r="CX29" s="990"/>
      <c r="CY29" s="990"/>
      <c r="CZ29" s="990"/>
      <c r="DA29" s="991"/>
      <c r="DB29" s="989" t="s">
        <v>523</v>
      </c>
      <c r="DC29" s="990"/>
      <c r="DD29" s="990"/>
      <c r="DE29" s="990"/>
      <c r="DF29" s="991"/>
      <c r="DG29" s="989" t="s">
        <v>523</v>
      </c>
      <c r="DH29" s="990"/>
      <c r="DI29" s="990"/>
      <c r="DJ29" s="990"/>
      <c r="DK29" s="991"/>
      <c r="DL29" s="989">
        <v>303.60000000000002</v>
      </c>
      <c r="DM29" s="990"/>
      <c r="DN29" s="990"/>
      <c r="DO29" s="990"/>
      <c r="DP29" s="991"/>
      <c r="DQ29" s="989">
        <v>30</v>
      </c>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27402</v>
      </c>
      <c r="R30" s="1039"/>
      <c r="S30" s="1039"/>
      <c r="T30" s="1039"/>
      <c r="U30" s="1039"/>
      <c r="V30" s="1039">
        <v>27339</v>
      </c>
      <c r="W30" s="1039"/>
      <c r="X30" s="1039"/>
      <c r="Y30" s="1039"/>
      <c r="Z30" s="1039"/>
      <c r="AA30" s="1039">
        <v>63</v>
      </c>
      <c r="AB30" s="1039"/>
      <c r="AC30" s="1039"/>
      <c r="AD30" s="1039"/>
      <c r="AE30" s="1040"/>
      <c r="AF30" s="1035">
        <v>63</v>
      </c>
      <c r="AG30" s="1036"/>
      <c r="AH30" s="1036"/>
      <c r="AI30" s="1036"/>
      <c r="AJ30" s="1037"/>
      <c r="AK30" s="980">
        <v>12010</v>
      </c>
      <c r="AL30" s="971"/>
      <c r="AM30" s="971"/>
      <c r="AN30" s="971"/>
      <c r="AO30" s="971"/>
      <c r="AP30" s="971" t="s">
        <v>523</v>
      </c>
      <c r="AQ30" s="971"/>
      <c r="AR30" s="971"/>
      <c r="AS30" s="971"/>
      <c r="AT30" s="971"/>
      <c r="AU30" s="971" t="s">
        <v>523</v>
      </c>
      <c r="AV30" s="971"/>
      <c r="AW30" s="971"/>
      <c r="AX30" s="971"/>
      <c r="AY30" s="971"/>
      <c r="AZ30" s="1041" t="s">
        <v>523</v>
      </c>
      <c r="BA30" s="1041"/>
      <c r="BB30" s="1041"/>
      <c r="BC30" s="1041"/>
      <c r="BD30" s="1041"/>
      <c r="BE30" s="972" t="s">
        <v>620</v>
      </c>
      <c r="BF30" s="972"/>
      <c r="BG30" s="972"/>
      <c r="BH30" s="972"/>
      <c r="BI30" s="973"/>
      <c r="BJ30" s="232"/>
      <c r="BK30" s="232"/>
      <c r="BL30" s="232"/>
      <c r="BM30" s="232"/>
      <c r="BN30" s="232"/>
      <c r="BO30" s="241"/>
      <c r="BP30" s="241"/>
      <c r="BQ30" s="238">
        <v>24</v>
      </c>
      <c r="BR30" s="239" t="s">
        <v>613</v>
      </c>
      <c r="BS30" s="992" t="s">
        <v>610</v>
      </c>
      <c r="BT30" s="993"/>
      <c r="BU30" s="993"/>
      <c r="BV30" s="993"/>
      <c r="BW30" s="993"/>
      <c r="BX30" s="993"/>
      <c r="BY30" s="993"/>
      <c r="BZ30" s="993"/>
      <c r="CA30" s="993"/>
      <c r="CB30" s="993"/>
      <c r="CC30" s="993"/>
      <c r="CD30" s="993"/>
      <c r="CE30" s="993"/>
      <c r="CF30" s="993"/>
      <c r="CG30" s="1014"/>
      <c r="CH30" s="989">
        <v>352.62724600000001</v>
      </c>
      <c r="CI30" s="990"/>
      <c r="CJ30" s="990"/>
      <c r="CK30" s="990"/>
      <c r="CL30" s="991"/>
      <c r="CM30" s="989">
        <v>0.1</v>
      </c>
      <c r="CN30" s="990"/>
      <c r="CO30" s="990"/>
      <c r="CP30" s="990"/>
      <c r="CQ30" s="991"/>
      <c r="CR30" s="989" t="s">
        <v>523</v>
      </c>
      <c r="CS30" s="990"/>
      <c r="CT30" s="990"/>
      <c r="CU30" s="990"/>
      <c r="CV30" s="991"/>
      <c r="CW30" s="989">
        <v>12.067</v>
      </c>
      <c r="CX30" s="990"/>
      <c r="CY30" s="990"/>
      <c r="CZ30" s="990"/>
      <c r="DA30" s="991"/>
      <c r="DB30" s="989" t="s">
        <v>523</v>
      </c>
      <c r="DC30" s="990"/>
      <c r="DD30" s="990"/>
      <c r="DE30" s="990"/>
      <c r="DF30" s="991"/>
      <c r="DG30" s="989" t="s">
        <v>523</v>
      </c>
      <c r="DH30" s="990"/>
      <c r="DI30" s="990"/>
      <c r="DJ30" s="990"/>
      <c r="DK30" s="991"/>
      <c r="DL30" s="989" t="s">
        <v>630</v>
      </c>
      <c r="DM30" s="990"/>
      <c r="DN30" s="990"/>
      <c r="DO30" s="990"/>
      <c r="DP30" s="991"/>
      <c r="DQ30" s="989" t="s">
        <v>630</v>
      </c>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30412</v>
      </c>
      <c r="R31" s="1039"/>
      <c r="S31" s="1039"/>
      <c r="T31" s="1039"/>
      <c r="U31" s="1039"/>
      <c r="V31" s="1039">
        <v>25927</v>
      </c>
      <c r="W31" s="1039"/>
      <c r="X31" s="1039"/>
      <c r="Y31" s="1039"/>
      <c r="Z31" s="1039"/>
      <c r="AA31" s="1039">
        <v>4485</v>
      </c>
      <c r="AB31" s="1039"/>
      <c r="AC31" s="1039"/>
      <c r="AD31" s="1039"/>
      <c r="AE31" s="1040"/>
      <c r="AF31" s="1035">
        <v>12482</v>
      </c>
      <c r="AG31" s="1036"/>
      <c r="AH31" s="1036"/>
      <c r="AI31" s="1036"/>
      <c r="AJ31" s="1037"/>
      <c r="AK31" s="980">
        <v>68</v>
      </c>
      <c r="AL31" s="971"/>
      <c r="AM31" s="971"/>
      <c r="AN31" s="971"/>
      <c r="AO31" s="971"/>
      <c r="AP31" s="971">
        <v>42160</v>
      </c>
      <c r="AQ31" s="971"/>
      <c r="AR31" s="971"/>
      <c r="AS31" s="971"/>
      <c r="AT31" s="971"/>
      <c r="AU31" s="971">
        <v>84</v>
      </c>
      <c r="AV31" s="971"/>
      <c r="AW31" s="971"/>
      <c r="AX31" s="971"/>
      <c r="AY31" s="971"/>
      <c r="AZ31" s="1041" t="s">
        <v>523</v>
      </c>
      <c r="BA31" s="1041"/>
      <c r="BB31" s="1041"/>
      <c r="BC31" s="1041"/>
      <c r="BD31" s="1041"/>
      <c r="BE31" s="972" t="s">
        <v>414</v>
      </c>
      <c r="BF31" s="972"/>
      <c r="BG31" s="972"/>
      <c r="BH31" s="972"/>
      <c r="BI31" s="973"/>
      <c r="BJ31" s="232"/>
      <c r="BK31" s="232"/>
      <c r="BL31" s="232"/>
      <c r="BM31" s="232"/>
      <c r="BN31" s="232"/>
      <c r="BO31" s="241"/>
      <c r="BP31" s="241"/>
      <c r="BQ31" s="238">
        <v>25</v>
      </c>
      <c r="BR31" s="239" t="s">
        <v>613</v>
      </c>
      <c r="BS31" s="992" t="s">
        <v>611</v>
      </c>
      <c r="BT31" s="993"/>
      <c r="BU31" s="993"/>
      <c r="BV31" s="993"/>
      <c r="BW31" s="993"/>
      <c r="BX31" s="993"/>
      <c r="BY31" s="993"/>
      <c r="BZ31" s="993"/>
      <c r="CA31" s="993"/>
      <c r="CB31" s="993"/>
      <c r="CC31" s="993"/>
      <c r="CD31" s="993"/>
      <c r="CE31" s="993"/>
      <c r="CF31" s="993"/>
      <c r="CG31" s="1014"/>
      <c r="CH31" s="989">
        <v>8.3007109999999997</v>
      </c>
      <c r="CI31" s="990"/>
      <c r="CJ31" s="990"/>
      <c r="CK31" s="990"/>
      <c r="CL31" s="991"/>
      <c r="CM31" s="989">
        <v>0.01</v>
      </c>
      <c r="CN31" s="990"/>
      <c r="CO31" s="990"/>
      <c r="CP31" s="990"/>
      <c r="CQ31" s="991"/>
      <c r="CR31" s="989" t="s">
        <v>523</v>
      </c>
      <c r="CS31" s="990"/>
      <c r="CT31" s="990"/>
      <c r="CU31" s="990"/>
      <c r="CV31" s="991"/>
      <c r="CW31" s="989">
        <v>21.535005999999999</v>
      </c>
      <c r="CX31" s="990"/>
      <c r="CY31" s="990"/>
      <c r="CZ31" s="990"/>
      <c r="DA31" s="991"/>
      <c r="DB31" s="989" t="s">
        <v>523</v>
      </c>
      <c r="DC31" s="990"/>
      <c r="DD31" s="990"/>
      <c r="DE31" s="990"/>
      <c r="DF31" s="991"/>
      <c r="DG31" s="989" t="s">
        <v>523</v>
      </c>
      <c r="DH31" s="990"/>
      <c r="DI31" s="990"/>
      <c r="DJ31" s="990"/>
      <c r="DK31" s="991"/>
      <c r="DL31" s="989">
        <v>41.597999999999999</v>
      </c>
      <c r="DM31" s="990"/>
      <c r="DN31" s="990"/>
      <c r="DO31" s="990"/>
      <c r="DP31" s="991"/>
      <c r="DQ31" s="989">
        <v>4</v>
      </c>
      <c r="DR31" s="990"/>
      <c r="DS31" s="990"/>
      <c r="DT31" s="990"/>
      <c r="DU31" s="991"/>
      <c r="DV31" s="992"/>
      <c r="DW31" s="993"/>
      <c r="DX31" s="993"/>
      <c r="DY31" s="993"/>
      <c r="DZ31" s="994"/>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26352</v>
      </c>
      <c r="R32" s="1039"/>
      <c r="S32" s="1039"/>
      <c r="T32" s="1039"/>
      <c r="U32" s="1039"/>
      <c r="V32" s="1039">
        <v>25756</v>
      </c>
      <c r="W32" s="1039"/>
      <c r="X32" s="1039"/>
      <c r="Y32" s="1039"/>
      <c r="Z32" s="1039"/>
      <c r="AA32" s="1039">
        <v>595</v>
      </c>
      <c r="AB32" s="1039"/>
      <c r="AC32" s="1039"/>
      <c r="AD32" s="1039"/>
      <c r="AE32" s="1040"/>
      <c r="AF32" s="1035">
        <v>8238</v>
      </c>
      <c r="AG32" s="1036"/>
      <c r="AH32" s="1036"/>
      <c r="AI32" s="1036"/>
      <c r="AJ32" s="1037"/>
      <c r="AK32" s="980">
        <v>2933</v>
      </c>
      <c r="AL32" s="971"/>
      <c r="AM32" s="971"/>
      <c r="AN32" s="971"/>
      <c r="AO32" s="971"/>
      <c r="AP32" s="971">
        <v>31166</v>
      </c>
      <c r="AQ32" s="971"/>
      <c r="AR32" s="971"/>
      <c r="AS32" s="971"/>
      <c r="AT32" s="971"/>
      <c r="AU32" s="971">
        <v>17297</v>
      </c>
      <c r="AV32" s="971"/>
      <c r="AW32" s="971"/>
      <c r="AX32" s="971"/>
      <c r="AY32" s="971"/>
      <c r="AZ32" s="1041" t="s">
        <v>523</v>
      </c>
      <c r="BA32" s="1041"/>
      <c r="BB32" s="1041"/>
      <c r="BC32" s="1041"/>
      <c r="BD32" s="1041"/>
      <c r="BE32" s="972" t="s">
        <v>416</v>
      </c>
      <c r="BF32" s="972"/>
      <c r="BG32" s="972"/>
      <c r="BH32" s="972"/>
      <c r="BI32" s="973"/>
      <c r="BJ32" s="232"/>
      <c r="BK32" s="232"/>
      <c r="BL32" s="232"/>
      <c r="BM32" s="232"/>
      <c r="BN32" s="232"/>
      <c r="BO32" s="241"/>
      <c r="BP32" s="241"/>
      <c r="BQ32" s="238">
        <v>26</v>
      </c>
      <c r="BR32" s="239" t="s">
        <v>613</v>
      </c>
      <c r="BS32" s="992" t="s">
        <v>612</v>
      </c>
      <c r="BT32" s="993"/>
      <c r="BU32" s="993"/>
      <c r="BV32" s="993"/>
      <c r="BW32" s="993"/>
      <c r="BX32" s="993"/>
      <c r="BY32" s="993"/>
      <c r="BZ32" s="993"/>
      <c r="CA32" s="993"/>
      <c r="CB32" s="993"/>
      <c r="CC32" s="993"/>
      <c r="CD32" s="993"/>
      <c r="CE32" s="993"/>
      <c r="CF32" s="993"/>
      <c r="CG32" s="1014"/>
      <c r="CH32" s="989">
        <v>174.93740500000001</v>
      </c>
      <c r="CI32" s="990"/>
      <c r="CJ32" s="990"/>
      <c r="CK32" s="990"/>
      <c r="CL32" s="991"/>
      <c r="CM32" s="989" t="s">
        <v>523</v>
      </c>
      <c r="CN32" s="990"/>
      <c r="CO32" s="990"/>
      <c r="CP32" s="990"/>
      <c r="CQ32" s="991"/>
      <c r="CR32" s="989" t="s">
        <v>523</v>
      </c>
      <c r="CS32" s="990"/>
      <c r="CT32" s="990"/>
      <c r="CU32" s="990"/>
      <c r="CV32" s="991"/>
      <c r="CW32" s="989">
        <v>67.049256999999997</v>
      </c>
      <c r="CX32" s="990"/>
      <c r="CY32" s="990"/>
      <c r="CZ32" s="990"/>
      <c r="DA32" s="991"/>
      <c r="DB32" s="989" t="s">
        <v>523</v>
      </c>
      <c r="DC32" s="990"/>
      <c r="DD32" s="990"/>
      <c r="DE32" s="990"/>
      <c r="DF32" s="991"/>
      <c r="DG32" s="989" t="s">
        <v>523</v>
      </c>
      <c r="DH32" s="990"/>
      <c r="DI32" s="990"/>
      <c r="DJ32" s="990"/>
      <c r="DK32" s="991"/>
      <c r="DL32" s="989" t="s">
        <v>630</v>
      </c>
      <c r="DM32" s="990"/>
      <c r="DN32" s="990"/>
      <c r="DO32" s="990"/>
      <c r="DP32" s="991"/>
      <c r="DQ32" s="989" t="s">
        <v>630</v>
      </c>
      <c r="DR32" s="990"/>
      <c r="DS32" s="990"/>
      <c r="DT32" s="990"/>
      <c r="DU32" s="991"/>
      <c r="DV32" s="992"/>
      <c r="DW32" s="993"/>
      <c r="DX32" s="993"/>
      <c r="DY32" s="993"/>
      <c r="DZ32" s="994"/>
      <c r="EA32" s="230"/>
    </row>
    <row r="33" spans="1:131" ht="26.25" customHeight="1" x14ac:dyDescent="0.2">
      <c r="A33" s="242">
        <v>6</v>
      </c>
      <c r="B33" s="1030" t="s">
        <v>417</v>
      </c>
      <c r="C33" s="1031"/>
      <c r="D33" s="1031"/>
      <c r="E33" s="1031"/>
      <c r="F33" s="1031"/>
      <c r="G33" s="1031"/>
      <c r="H33" s="1031"/>
      <c r="I33" s="1031"/>
      <c r="J33" s="1031"/>
      <c r="K33" s="1031"/>
      <c r="L33" s="1031"/>
      <c r="M33" s="1031"/>
      <c r="N33" s="1031"/>
      <c r="O33" s="1031"/>
      <c r="P33" s="1032"/>
      <c r="Q33" s="1038">
        <v>24796</v>
      </c>
      <c r="R33" s="1039"/>
      <c r="S33" s="1039"/>
      <c r="T33" s="1039"/>
      <c r="U33" s="1039"/>
      <c r="V33" s="1039">
        <v>23769</v>
      </c>
      <c r="W33" s="1039"/>
      <c r="X33" s="1039"/>
      <c r="Y33" s="1039"/>
      <c r="Z33" s="1039"/>
      <c r="AA33" s="1039">
        <v>1027</v>
      </c>
      <c r="AB33" s="1039"/>
      <c r="AC33" s="1039"/>
      <c r="AD33" s="1039"/>
      <c r="AE33" s="1040"/>
      <c r="AF33" s="1035">
        <v>5099</v>
      </c>
      <c r="AG33" s="1036"/>
      <c r="AH33" s="1036"/>
      <c r="AI33" s="1036"/>
      <c r="AJ33" s="1037"/>
      <c r="AK33" s="980">
        <v>4573</v>
      </c>
      <c r="AL33" s="971"/>
      <c r="AM33" s="971"/>
      <c r="AN33" s="971"/>
      <c r="AO33" s="971"/>
      <c r="AP33" s="971">
        <v>175894</v>
      </c>
      <c r="AQ33" s="971"/>
      <c r="AR33" s="971"/>
      <c r="AS33" s="971"/>
      <c r="AT33" s="971"/>
      <c r="AU33" s="971">
        <v>48547</v>
      </c>
      <c r="AV33" s="971"/>
      <c r="AW33" s="971"/>
      <c r="AX33" s="971"/>
      <c r="AY33" s="971"/>
      <c r="AZ33" s="1041" t="s">
        <v>523</v>
      </c>
      <c r="BA33" s="1041"/>
      <c r="BB33" s="1041"/>
      <c r="BC33" s="1041"/>
      <c r="BD33" s="1041"/>
      <c r="BE33" s="972" t="s">
        <v>418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419</v>
      </c>
      <c r="C34" s="1031"/>
      <c r="D34" s="1031"/>
      <c r="E34" s="1031"/>
      <c r="F34" s="1031"/>
      <c r="G34" s="1031"/>
      <c r="H34" s="1031"/>
      <c r="I34" s="1031"/>
      <c r="J34" s="1031"/>
      <c r="K34" s="1031"/>
      <c r="L34" s="1031"/>
      <c r="M34" s="1031"/>
      <c r="N34" s="1031"/>
      <c r="O34" s="1031"/>
      <c r="P34" s="1032"/>
      <c r="Q34" s="1038">
        <v>682</v>
      </c>
      <c r="R34" s="1039"/>
      <c r="S34" s="1039"/>
      <c r="T34" s="1039"/>
      <c r="U34" s="1039"/>
      <c r="V34" s="1039">
        <v>626</v>
      </c>
      <c r="W34" s="1039"/>
      <c r="X34" s="1039"/>
      <c r="Y34" s="1039"/>
      <c r="Z34" s="1039"/>
      <c r="AA34" s="1039">
        <v>56</v>
      </c>
      <c r="AB34" s="1039"/>
      <c r="AC34" s="1039"/>
      <c r="AD34" s="1039"/>
      <c r="AE34" s="1040"/>
      <c r="AF34" s="1035">
        <v>56</v>
      </c>
      <c r="AG34" s="1036"/>
      <c r="AH34" s="1036"/>
      <c r="AI34" s="1036"/>
      <c r="AJ34" s="1037"/>
      <c r="AK34" s="980">
        <v>252</v>
      </c>
      <c r="AL34" s="971"/>
      <c r="AM34" s="971"/>
      <c r="AN34" s="971"/>
      <c r="AO34" s="971"/>
      <c r="AP34" s="971">
        <v>336</v>
      </c>
      <c r="AQ34" s="971"/>
      <c r="AR34" s="971"/>
      <c r="AS34" s="971"/>
      <c r="AT34" s="971"/>
      <c r="AU34" s="971">
        <v>157</v>
      </c>
      <c r="AV34" s="971"/>
      <c r="AW34" s="971"/>
      <c r="AX34" s="971"/>
      <c r="AY34" s="971"/>
      <c r="AZ34" s="1041" t="s">
        <v>523</v>
      </c>
      <c r="BA34" s="1041"/>
      <c r="BB34" s="1041"/>
      <c r="BC34" s="1041"/>
      <c r="BD34" s="1041"/>
      <c r="BE34" s="972" t="s">
        <v>420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421</v>
      </c>
      <c r="C35" s="1031"/>
      <c r="D35" s="1031"/>
      <c r="E35" s="1031"/>
      <c r="F35" s="1031"/>
      <c r="G35" s="1031"/>
      <c r="H35" s="1031"/>
      <c r="I35" s="1031"/>
      <c r="J35" s="1031"/>
      <c r="K35" s="1031"/>
      <c r="L35" s="1031"/>
      <c r="M35" s="1031"/>
      <c r="N35" s="1031"/>
      <c r="O35" s="1031"/>
      <c r="P35" s="1032"/>
      <c r="Q35" s="1038">
        <v>1472</v>
      </c>
      <c r="R35" s="1039"/>
      <c r="S35" s="1039"/>
      <c r="T35" s="1039"/>
      <c r="U35" s="1039"/>
      <c r="V35" s="1039">
        <v>1304</v>
      </c>
      <c r="W35" s="1039"/>
      <c r="X35" s="1039"/>
      <c r="Y35" s="1039"/>
      <c r="Z35" s="1039"/>
      <c r="AA35" s="1039">
        <v>168</v>
      </c>
      <c r="AB35" s="1039"/>
      <c r="AC35" s="1039"/>
      <c r="AD35" s="1039"/>
      <c r="AE35" s="1040"/>
      <c r="AF35" s="1035" t="s">
        <v>256</v>
      </c>
      <c r="AG35" s="1036"/>
      <c r="AH35" s="1036"/>
      <c r="AI35" s="1036"/>
      <c r="AJ35" s="1037"/>
      <c r="AK35" s="980">
        <v>1717</v>
      </c>
      <c r="AL35" s="971"/>
      <c r="AM35" s="971"/>
      <c r="AN35" s="971"/>
      <c r="AO35" s="971"/>
      <c r="AP35" s="971">
        <v>3415</v>
      </c>
      <c r="AQ35" s="971"/>
      <c r="AR35" s="971"/>
      <c r="AS35" s="971"/>
      <c r="AT35" s="971"/>
      <c r="AU35" s="971">
        <v>2155</v>
      </c>
      <c r="AV35" s="971"/>
      <c r="AW35" s="971"/>
      <c r="AX35" s="971"/>
      <c r="AY35" s="971"/>
      <c r="AZ35" s="1041" t="s">
        <v>523</v>
      </c>
      <c r="BA35" s="1041"/>
      <c r="BB35" s="1041"/>
      <c r="BC35" s="1041"/>
      <c r="BD35" s="1041"/>
      <c r="BE35" s="972" t="s">
        <v>420</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398</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28893</v>
      </c>
      <c r="AG63" s="959"/>
      <c r="AH63" s="959"/>
      <c r="AI63" s="959"/>
      <c r="AJ63" s="1022"/>
      <c r="AK63" s="1023"/>
      <c r="AL63" s="963"/>
      <c r="AM63" s="963"/>
      <c r="AN63" s="963"/>
      <c r="AO63" s="963"/>
      <c r="AP63" s="959">
        <v>252971</v>
      </c>
      <c r="AQ63" s="959"/>
      <c r="AR63" s="959"/>
      <c r="AS63" s="959"/>
      <c r="AT63" s="959"/>
      <c r="AU63" s="959">
        <v>68240</v>
      </c>
      <c r="AV63" s="959"/>
      <c r="AW63" s="959"/>
      <c r="AX63" s="959"/>
      <c r="AY63" s="959"/>
      <c r="AZ63" s="1017"/>
      <c r="BA63" s="1017"/>
      <c r="BB63" s="1017"/>
      <c r="BC63" s="1017"/>
      <c r="BD63" s="1017"/>
      <c r="BE63" s="960" t="s">
        <v>624</v>
      </c>
      <c r="BF63" s="960"/>
      <c r="BG63" s="960"/>
      <c r="BH63" s="960"/>
      <c r="BI63" s="961"/>
      <c r="BJ63" s="1018" t="s">
        <v>256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427</v>
      </c>
      <c r="W66" s="1002"/>
      <c r="X66" s="1002"/>
      <c r="Y66" s="1002"/>
      <c r="Z66" s="1003"/>
      <c r="AA66" s="1001" t="s">
        <v>404</v>
      </c>
      <c r="AB66" s="1002"/>
      <c r="AC66" s="1002"/>
      <c r="AD66" s="1002"/>
      <c r="AE66" s="1003"/>
      <c r="AF66" s="1007" t="s">
        <v>428</v>
      </c>
      <c r="AG66" s="1008"/>
      <c r="AH66" s="1008"/>
      <c r="AI66" s="1008"/>
      <c r="AJ66" s="1009"/>
      <c r="AK66" s="1001" t="s">
        <v>429</v>
      </c>
      <c r="AL66" s="996"/>
      <c r="AM66" s="996"/>
      <c r="AN66" s="996"/>
      <c r="AO66" s="997"/>
      <c r="AP66" s="1001" t="s">
        <v>407</v>
      </c>
      <c r="AQ66" s="1002"/>
      <c r="AR66" s="1002"/>
      <c r="AS66" s="1002"/>
      <c r="AT66" s="1003"/>
      <c r="AU66" s="1001" t="s">
        <v>430</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614</v>
      </c>
      <c r="C68" s="986"/>
      <c r="D68" s="986"/>
      <c r="E68" s="986"/>
      <c r="F68" s="986"/>
      <c r="G68" s="986"/>
      <c r="H68" s="986"/>
      <c r="I68" s="986"/>
      <c r="J68" s="986"/>
      <c r="K68" s="986"/>
      <c r="L68" s="986"/>
      <c r="M68" s="986"/>
      <c r="N68" s="986"/>
      <c r="O68" s="986"/>
      <c r="P68" s="987"/>
      <c r="Q68" s="988">
        <v>321</v>
      </c>
      <c r="R68" s="982"/>
      <c r="S68" s="982"/>
      <c r="T68" s="982"/>
      <c r="U68" s="982"/>
      <c r="V68" s="982">
        <v>310</v>
      </c>
      <c r="W68" s="982"/>
      <c r="X68" s="982"/>
      <c r="Y68" s="982"/>
      <c r="Z68" s="982"/>
      <c r="AA68" s="982">
        <v>11</v>
      </c>
      <c r="AB68" s="982"/>
      <c r="AC68" s="982"/>
      <c r="AD68" s="982"/>
      <c r="AE68" s="982"/>
      <c r="AF68" s="982">
        <v>11</v>
      </c>
      <c r="AG68" s="982"/>
      <c r="AH68" s="982"/>
      <c r="AI68" s="982"/>
      <c r="AJ68" s="982"/>
      <c r="AK68" s="982" t="s">
        <v>624</v>
      </c>
      <c r="AL68" s="982"/>
      <c r="AM68" s="982"/>
      <c r="AN68" s="982"/>
      <c r="AO68" s="982"/>
      <c r="AP68" s="982" t="s">
        <v>523</v>
      </c>
      <c r="AQ68" s="982"/>
      <c r="AR68" s="982"/>
      <c r="AS68" s="982"/>
      <c r="AT68" s="982"/>
      <c r="AU68" s="982" t="s">
        <v>523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615</v>
      </c>
      <c r="C69" s="975"/>
      <c r="D69" s="975"/>
      <c r="E69" s="975"/>
      <c r="F69" s="975"/>
      <c r="G69" s="975"/>
      <c r="H69" s="975"/>
      <c r="I69" s="975"/>
      <c r="J69" s="975"/>
      <c r="K69" s="975"/>
      <c r="L69" s="975"/>
      <c r="M69" s="975"/>
      <c r="N69" s="975"/>
      <c r="O69" s="975"/>
      <c r="P69" s="976"/>
      <c r="Q69" s="977">
        <v>78805</v>
      </c>
      <c r="R69" s="971"/>
      <c r="S69" s="971"/>
      <c r="T69" s="971"/>
      <c r="U69" s="971"/>
      <c r="V69" s="971">
        <v>69575</v>
      </c>
      <c r="W69" s="971"/>
      <c r="X69" s="971"/>
      <c r="Y69" s="971"/>
      <c r="Z69" s="971"/>
      <c r="AA69" s="971">
        <v>9230</v>
      </c>
      <c r="AB69" s="971"/>
      <c r="AC69" s="971"/>
      <c r="AD69" s="971"/>
      <c r="AE69" s="971"/>
      <c r="AF69" s="971">
        <v>9230</v>
      </c>
      <c r="AG69" s="971"/>
      <c r="AH69" s="971"/>
      <c r="AI69" s="971"/>
      <c r="AJ69" s="971"/>
      <c r="AK69" s="971" t="s">
        <v>624</v>
      </c>
      <c r="AL69" s="971"/>
      <c r="AM69" s="971"/>
      <c r="AN69" s="971"/>
      <c r="AO69" s="971"/>
      <c r="AP69" s="971" t="s">
        <v>523</v>
      </c>
      <c r="AQ69" s="971"/>
      <c r="AR69" s="971"/>
      <c r="AS69" s="971"/>
      <c r="AT69" s="971"/>
      <c r="AU69" s="971" t="s">
        <v>523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616</v>
      </c>
      <c r="C70" s="975"/>
      <c r="D70" s="975"/>
      <c r="E70" s="975"/>
      <c r="F70" s="975"/>
      <c r="G70" s="975"/>
      <c r="H70" s="975"/>
      <c r="I70" s="975"/>
      <c r="J70" s="975"/>
      <c r="K70" s="975"/>
      <c r="L70" s="975"/>
      <c r="M70" s="975"/>
      <c r="N70" s="975"/>
      <c r="O70" s="975"/>
      <c r="P70" s="976"/>
      <c r="Q70" s="977">
        <v>75827</v>
      </c>
      <c r="R70" s="971"/>
      <c r="S70" s="971"/>
      <c r="T70" s="971"/>
      <c r="U70" s="971"/>
      <c r="V70" s="971">
        <v>72990</v>
      </c>
      <c r="W70" s="971"/>
      <c r="X70" s="971"/>
      <c r="Y70" s="971"/>
      <c r="Z70" s="971"/>
      <c r="AA70" s="971">
        <v>2837</v>
      </c>
      <c r="AB70" s="971"/>
      <c r="AC70" s="971"/>
      <c r="AD70" s="971"/>
      <c r="AE70" s="971"/>
      <c r="AF70" s="971">
        <v>2837</v>
      </c>
      <c r="AG70" s="971"/>
      <c r="AH70" s="971"/>
      <c r="AI70" s="971"/>
      <c r="AJ70" s="971"/>
      <c r="AK70" s="971">
        <v>0</v>
      </c>
      <c r="AL70" s="971"/>
      <c r="AM70" s="971"/>
      <c r="AN70" s="971"/>
      <c r="AO70" s="971"/>
      <c r="AP70" s="971" t="s">
        <v>523</v>
      </c>
      <c r="AQ70" s="971"/>
      <c r="AR70" s="971"/>
      <c r="AS70" s="971"/>
      <c r="AT70" s="971"/>
      <c r="AU70" s="971" t="s">
        <v>523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617</v>
      </c>
      <c r="C71" s="975"/>
      <c r="D71" s="975"/>
      <c r="E71" s="975"/>
      <c r="F71" s="975"/>
      <c r="G71" s="975"/>
      <c r="H71" s="975"/>
      <c r="I71" s="975"/>
      <c r="J71" s="975"/>
      <c r="K71" s="975"/>
      <c r="L71" s="975"/>
      <c r="M71" s="975"/>
      <c r="N71" s="975"/>
      <c r="O71" s="975"/>
      <c r="P71" s="976"/>
      <c r="Q71" s="977">
        <v>1645</v>
      </c>
      <c r="R71" s="971"/>
      <c r="S71" s="971"/>
      <c r="T71" s="971"/>
      <c r="U71" s="971"/>
      <c r="V71" s="971">
        <v>1604</v>
      </c>
      <c r="W71" s="971"/>
      <c r="X71" s="971"/>
      <c r="Y71" s="971"/>
      <c r="Z71" s="971"/>
      <c r="AA71" s="971">
        <v>40</v>
      </c>
      <c r="AB71" s="971"/>
      <c r="AC71" s="971"/>
      <c r="AD71" s="971"/>
      <c r="AE71" s="971"/>
      <c r="AF71" s="971">
        <v>40</v>
      </c>
      <c r="AG71" s="971"/>
      <c r="AH71" s="971"/>
      <c r="AI71" s="971"/>
      <c r="AJ71" s="971"/>
      <c r="AK71" s="971" t="s">
        <v>624</v>
      </c>
      <c r="AL71" s="971"/>
      <c r="AM71" s="971"/>
      <c r="AN71" s="971"/>
      <c r="AO71" s="971"/>
      <c r="AP71" s="971" t="s">
        <v>523</v>
      </c>
      <c r="AQ71" s="971"/>
      <c r="AR71" s="971"/>
      <c r="AS71" s="971"/>
      <c r="AT71" s="971"/>
      <c r="AU71" s="971" t="s">
        <v>523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618</v>
      </c>
      <c r="C72" s="975"/>
      <c r="D72" s="975"/>
      <c r="E72" s="975"/>
      <c r="F72" s="975"/>
      <c r="G72" s="975"/>
      <c r="H72" s="975"/>
      <c r="I72" s="975"/>
      <c r="J72" s="975"/>
      <c r="K72" s="975"/>
      <c r="L72" s="975"/>
      <c r="M72" s="975"/>
      <c r="N72" s="975"/>
      <c r="O72" s="975"/>
      <c r="P72" s="976"/>
      <c r="Q72" s="977">
        <v>847072</v>
      </c>
      <c r="R72" s="971"/>
      <c r="S72" s="971"/>
      <c r="T72" s="971"/>
      <c r="U72" s="971"/>
      <c r="V72" s="971">
        <v>828353</v>
      </c>
      <c r="W72" s="971"/>
      <c r="X72" s="971"/>
      <c r="Y72" s="971"/>
      <c r="Z72" s="971"/>
      <c r="AA72" s="971">
        <v>18719</v>
      </c>
      <c r="AB72" s="971"/>
      <c r="AC72" s="971"/>
      <c r="AD72" s="971"/>
      <c r="AE72" s="971"/>
      <c r="AF72" s="971">
        <v>18719</v>
      </c>
      <c r="AG72" s="971"/>
      <c r="AH72" s="971"/>
      <c r="AI72" s="971"/>
      <c r="AJ72" s="971"/>
      <c r="AK72" s="971">
        <v>7694</v>
      </c>
      <c r="AL72" s="971"/>
      <c r="AM72" s="971"/>
      <c r="AN72" s="971"/>
      <c r="AO72" s="971"/>
      <c r="AP72" s="971" t="s">
        <v>523</v>
      </c>
      <c r="AQ72" s="971"/>
      <c r="AR72" s="971"/>
      <c r="AS72" s="971"/>
      <c r="AT72" s="971"/>
      <c r="AU72" s="971" t="s">
        <v>523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398</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30837</v>
      </c>
      <c r="AG88" s="959"/>
      <c r="AH88" s="959"/>
      <c r="AI88" s="959"/>
      <c r="AJ88" s="959"/>
      <c r="AK88" s="963"/>
      <c r="AL88" s="963"/>
      <c r="AM88" s="963"/>
      <c r="AN88" s="963"/>
      <c r="AO88" s="963"/>
      <c r="AP88" s="959" t="s">
        <v>624</v>
      </c>
      <c r="AQ88" s="959"/>
      <c r="AR88" s="959"/>
      <c r="AS88" s="959"/>
      <c r="AT88" s="959"/>
      <c r="AU88" s="959" t="s">
        <v>624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310</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310</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310</v>
      </c>
      <c r="DR109" s="896"/>
      <c r="DS109" s="896"/>
      <c r="DT109" s="896"/>
      <c r="DU109" s="897"/>
      <c r="DV109" s="898" t="s">
        <v>442</v>
      </c>
      <c r="DW109" s="896"/>
      <c r="DX109" s="896"/>
      <c r="DY109" s="896"/>
      <c r="DZ109" s="929"/>
    </row>
    <row r="110" spans="1:131" s="230" customFormat="1" ht="26.25" customHeight="1" x14ac:dyDescent="0.2">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51259605</v>
      </c>
      <c r="AB110" s="889"/>
      <c r="AC110" s="889"/>
      <c r="AD110" s="889"/>
      <c r="AE110" s="890"/>
      <c r="AF110" s="891">
        <v>51303008</v>
      </c>
      <c r="AG110" s="889"/>
      <c r="AH110" s="889"/>
      <c r="AI110" s="889"/>
      <c r="AJ110" s="890"/>
      <c r="AK110" s="891">
        <v>50314394</v>
      </c>
      <c r="AL110" s="889"/>
      <c r="AM110" s="889"/>
      <c r="AN110" s="889"/>
      <c r="AO110" s="890"/>
      <c r="AP110" s="892">
        <v>17</v>
      </c>
      <c r="AQ110" s="893"/>
      <c r="AR110" s="893"/>
      <c r="AS110" s="893"/>
      <c r="AT110" s="894"/>
      <c r="AU110" s="930" t="s">
        <v>74</v>
      </c>
      <c r="AV110" s="931"/>
      <c r="AW110" s="931"/>
      <c r="AX110" s="931"/>
      <c r="AY110" s="931"/>
      <c r="AZ110" s="860" t="s">
        <v>445</v>
      </c>
      <c r="BA110" s="808"/>
      <c r="BB110" s="808"/>
      <c r="BC110" s="808"/>
      <c r="BD110" s="808"/>
      <c r="BE110" s="808"/>
      <c r="BF110" s="808"/>
      <c r="BG110" s="808"/>
      <c r="BH110" s="808"/>
      <c r="BI110" s="808"/>
      <c r="BJ110" s="808"/>
      <c r="BK110" s="808"/>
      <c r="BL110" s="808"/>
      <c r="BM110" s="808"/>
      <c r="BN110" s="808"/>
      <c r="BO110" s="808"/>
      <c r="BP110" s="809"/>
      <c r="BQ110" s="861">
        <v>466541651</v>
      </c>
      <c r="BR110" s="842"/>
      <c r="BS110" s="842"/>
      <c r="BT110" s="842"/>
      <c r="BU110" s="842"/>
      <c r="BV110" s="842">
        <v>468334749</v>
      </c>
      <c r="BW110" s="842"/>
      <c r="BX110" s="842"/>
      <c r="BY110" s="842"/>
      <c r="BZ110" s="842"/>
      <c r="CA110" s="842">
        <v>470034654</v>
      </c>
      <c r="CB110" s="842"/>
      <c r="CC110" s="842"/>
      <c r="CD110" s="842"/>
      <c r="CE110" s="842"/>
      <c r="CF110" s="866">
        <v>158.80000000000001</v>
      </c>
      <c r="CG110" s="867"/>
      <c r="CH110" s="867"/>
      <c r="CI110" s="867"/>
      <c r="CJ110" s="867"/>
      <c r="CK110" s="926" t="s">
        <v>446</v>
      </c>
      <c r="CL110" s="819"/>
      <c r="CM110" s="86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4077900</v>
      </c>
      <c r="DH110" s="842"/>
      <c r="DI110" s="842"/>
      <c r="DJ110" s="842"/>
      <c r="DK110" s="842"/>
      <c r="DL110" s="842">
        <v>4277293</v>
      </c>
      <c r="DM110" s="842"/>
      <c r="DN110" s="842"/>
      <c r="DO110" s="842"/>
      <c r="DP110" s="842"/>
      <c r="DQ110" s="842">
        <v>4029263</v>
      </c>
      <c r="DR110" s="842"/>
      <c r="DS110" s="842"/>
      <c r="DT110" s="842"/>
      <c r="DU110" s="842"/>
      <c r="DV110" s="843">
        <v>1.4</v>
      </c>
      <c r="DW110" s="843"/>
      <c r="DX110" s="843"/>
      <c r="DY110" s="843"/>
      <c r="DZ110" s="844"/>
    </row>
    <row r="111" spans="1:131" s="230" customFormat="1" ht="26.25" customHeight="1" x14ac:dyDescent="0.2">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449</v>
      </c>
      <c r="AB111" s="919"/>
      <c r="AC111" s="919"/>
      <c r="AD111" s="919"/>
      <c r="AE111" s="920"/>
      <c r="AF111" s="921" t="s">
        <v>394</v>
      </c>
      <c r="AG111" s="919"/>
      <c r="AH111" s="919"/>
      <c r="AI111" s="919"/>
      <c r="AJ111" s="920"/>
      <c r="AK111" s="921" t="s">
        <v>394</v>
      </c>
      <c r="AL111" s="919"/>
      <c r="AM111" s="919"/>
      <c r="AN111" s="919"/>
      <c r="AO111" s="920"/>
      <c r="AP111" s="922" t="s">
        <v>450</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v>4077900</v>
      </c>
      <c r="BR111" s="817"/>
      <c r="BS111" s="817"/>
      <c r="BT111" s="817"/>
      <c r="BU111" s="817"/>
      <c r="BV111" s="817">
        <v>4277293</v>
      </c>
      <c r="BW111" s="817"/>
      <c r="BX111" s="817"/>
      <c r="BY111" s="817"/>
      <c r="BZ111" s="817"/>
      <c r="CA111" s="817">
        <v>4029263</v>
      </c>
      <c r="CB111" s="817"/>
      <c r="CC111" s="817"/>
      <c r="CD111" s="817"/>
      <c r="CE111" s="817"/>
      <c r="CF111" s="875">
        <v>1.4</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394</v>
      </c>
      <c r="DH111" s="817"/>
      <c r="DI111" s="817"/>
      <c r="DJ111" s="817"/>
      <c r="DK111" s="817"/>
      <c r="DL111" s="817" t="s">
        <v>256</v>
      </c>
      <c r="DM111" s="817"/>
      <c r="DN111" s="817"/>
      <c r="DO111" s="817"/>
      <c r="DP111" s="817"/>
      <c r="DQ111" s="817" t="s">
        <v>394</v>
      </c>
      <c r="DR111" s="817"/>
      <c r="DS111" s="817"/>
      <c r="DT111" s="817"/>
      <c r="DU111" s="817"/>
      <c r="DV111" s="794" t="s">
        <v>394</v>
      </c>
      <c r="DW111" s="794"/>
      <c r="DX111" s="794"/>
      <c r="DY111" s="794"/>
      <c r="DZ111" s="795"/>
    </row>
    <row r="112" spans="1:131" s="230" customFormat="1" ht="26.25" customHeight="1" x14ac:dyDescent="0.2">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3333333</v>
      </c>
      <c r="AB112" s="780"/>
      <c r="AC112" s="780"/>
      <c r="AD112" s="780"/>
      <c r="AE112" s="781"/>
      <c r="AF112" s="782">
        <v>3333333</v>
      </c>
      <c r="AG112" s="780"/>
      <c r="AH112" s="780"/>
      <c r="AI112" s="780"/>
      <c r="AJ112" s="781"/>
      <c r="AK112" s="782">
        <v>3333333</v>
      </c>
      <c r="AL112" s="780"/>
      <c r="AM112" s="780"/>
      <c r="AN112" s="780"/>
      <c r="AO112" s="781"/>
      <c r="AP112" s="824">
        <v>1.1000000000000001</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73022749</v>
      </c>
      <c r="BR112" s="817"/>
      <c r="BS112" s="817"/>
      <c r="BT112" s="817"/>
      <c r="BU112" s="817"/>
      <c r="BV112" s="817">
        <v>70512358</v>
      </c>
      <c r="BW112" s="817"/>
      <c r="BX112" s="817"/>
      <c r="BY112" s="817"/>
      <c r="BZ112" s="817"/>
      <c r="CA112" s="817">
        <v>68240587</v>
      </c>
      <c r="CB112" s="817"/>
      <c r="CC112" s="817"/>
      <c r="CD112" s="817"/>
      <c r="CE112" s="817"/>
      <c r="CF112" s="875">
        <v>23.1</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457</v>
      </c>
      <c r="DH112" s="817"/>
      <c r="DI112" s="817"/>
      <c r="DJ112" s="817"/>
      <c r="DK112" s="817"/>
      <c r="DL112" s="817" t="s">
        <v>457</v>
      </c>
      <c r="DM112" s="817"/>
      <c r="DN112" s="817"/>
      <c r="DO112" s="817"/>
      <c r="DP112" s="817"/>
      <c r="DQ112" s="817" t="s">
        <v>450</v>
      </c>
      <c r="DR112" s="817"/>
      <c r="DS112" s="817"/>
      <c r="DT112" s="817"/>
      <c r="DU112" s="817"/>
      <c r="DV112" s="794" t="s">
        <v>449</v>
      </c>
      <c r="DW112" s="794"/>
      <c r="DX112" s="794"/>
      <c r="DY112" s="794"/>
      <c r="DZ112" s="795"/>
    </row>
    <row r="113" spans="1:130" s="230" customFormat="1" ht="26.25" customHeight="1" x14ac:dyDescent="0.2">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5143458</v>
      </c>
      <c r="AB113" s="919"/>
      <c r="AC113" s="919"/>
      <c r="AD113" s="919"/>
      <c r="AE113" s="920"/>
      <c r="AF113" s="921">
        <v>5416967</v>
      </c>
      <c r="AG113" s="919"/>
      <c r="AH113" s="919"/>
      <c r="AI113" s="919"/>
      <c r="AJ113" s="920"/>
      <c r="AK113" s="921">
        <v>5205317</v>
      </c>
      <c r="AL113" s="919"/>
      <c r="AM113" s="919"/>
      <c r="AN113" s="919"/>
      <c r="AO113" s="920"/>
      <c r="AP113" s="922">
        <v>1.8</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t="s">
        <v>394</v>
      </c>
      <c r="BR113" s="817"/>
      <c r="BS113" s="817"/>
      <c r="BT113" s="817"/>
      <c r="BU113" s="817"/>
      <c r="BV113" s="817" t="s">
        <v>457</v>
      </c>
      <c r="BW113" s="817"/>
      <c r="BX113" s="817"/>
      <c r="BY113" s="817"/>
      <c r="BZ113" s="817"/>
      <c r="CA113" s="817" t="s">
        <v>457</v>
      </c>
      <c r="CB113" s="817"/>
      <c r="CC113" s="817"/>
      <c r="CD113" s="817"/>
      <c r="CE113" s="817"/>
      <c r="CF113" s="875" t="s">
        <v>449</v>
      </c>
      <c r="CG113" s="876"/>
      <c r="CH113" s="876"/>
      <c r="CI113" s="876"/>
      <c r="CJ113" s="876"/>
      <c r="CK113" s="927"/>
      <c r="CL113" s="821"/>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394</v>
      </c>
      <c r="DH113" s="780"/>
      <c r="DI113" s="780"/>
      <c r="DJ113" s="780"/>
      <c r="DK113" s="781"/>
      <c r="DL113" s="782" t="s">
        <v>457</v>
      </c>
      <c r="DM113" s="780"/>
      <c r="DN113" s="780"/>
      <c r="DO113" s="780"/>
      <c r="DP113" s="781"/>
      <c r="DQ113" s="782" t="s">
        <v>457</v>
      </c>
      <c r="DR113" s="780"/>
      <c r="DS113" s="780"/>
      <c r="DT113" s="780"/>
      <c r="DU113" s="781"/>
      <c r="DV113" s="824" t="s">
        <v>457</v>
      </c>
      <c r="DW113" s="825"/>
      <c r="DX113" s="825"/>
      <c r="DY113" s="825"/>
      <c r="DZ113" s="826"/>
    </row>
    <row r="114" spans="1:130" s="230" customFormat="1" ht="26.25" customHeight="1" x14ac:dyDescent="0.2">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449</v>
      </c>
      <c r="AB114" s="780"/>
      <c r="AC114" s="780"/>
      <c r="AD114" s="780"/>
      <c r="AE114" s="781"/>
      <c r="AF114" s="782" t="s">
        <v>450</v>
      </c>
      <c r="AG114" s="780"/>
      <c r="AH114" s="780"/>
      <c r="AI114" s="780"/>
      <c r="AJ114" s="781"/>
      <c r="AK114" s="782" t="s">
        <v>394</v>
      </c>
      <c r="AL114" s="780"/>
      <c r="AM114" s="780"/>
      <c r="AN114" s="780"/>
      <c r="AO114" s="781"/>
      <c r="AP114" s="824" t="s">
        <v>450</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75223746</v>
      </c>
      <c r="BR114" s="817"/>
      <c r="BS114" s="817"/>
      <c r="BT114" s="817"/>
      <c r="BU114" s="817"/>
      <c r="BV114" s="817">
        <v>74603304</v>
      </c>
      <c r="BW114" s="817"/>
      <c r="BX114" s="817"/>
      <c r="BY114" s="817"/>
      <c r="BZ114" s="817"/>
      <c r="CA114" s="817">
        <v>75184113</v>
      </c>
      <c r="CB114" s="817"/>
      <c r="CC114" s="817"/>
      <c r="CD114" s="817"/>
      <c r="CE114" s="817"/>
      <c r="CF114" s="875">
        <v>25.4</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450</v>
      </c>
      <c r="DM114" s="780"/>
      <c r="DN114" s="780"/>
      <c r="DO114" s="780"/>
      <c r="DP114" s="781"/>
      <c r="DQ114" s="782" t="s">
        <v>394</v>
      </c>
      <c r="DR114" s="780"/>
      <c r="DS114" s="780"/>
      <c r="DT114" s="780"/>
      <c r="DU114" s="781"/>
      <c r="DV114" s="824" t="s">
        <v>394</v>
      </c>
      <c r="DW114" s="825"/>
      <c r="DX114" s="825"/>
      <c r="DY114" s="825"/>
      <c r="DZ114" s="826"/>
    </row>
    <row r="115" spans="1:130" s="230" customFormat="1" ht="26.25" customHeight="1" x14ac:dyDescent="0.2">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577204</v>
      </c>
      <c r="AB115" s="919"/>
      <c r="AC115" s="919"/>
      <c r="AD115" s="919"/>
      <c r="AE115" s="920"/>
      <c r="AF115" s="921">
        <v>569811</v>
      </c>
      <c r="AG115" s="919"/>
      <c r="AH115" s="919"/>
      <c r="AI115" s="919"/>
      <c r="AJ115" s="920"/>
      <c r="AK115" s="921">
        <v>624699</v>
      </c>
      <c r="AL115" s="919"/>
      <c r="AM115" s="919"/>
      <c r="AN115" s="919"/>
      <c r="AO115" s="920"/>
      <c r="AP115" s="922">
        <v>0.2</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v>406884</v>
      </c>
      <c r="BR115" s="817"/>
      <c r="BS115" s="817"/>
      <c r="BT115" s="817"/>
      <c r="BU115" s="817"/>
      <c r="BV115" s="817">
        <v>407174</v>
      </c>
      <c r="BW115" s="817"/>
      <c r="BX115" s="817"/>
      <c r="BY115" s="817"/>
      <c r="BZ115" s="817"/>
      <c r="CA115" s="817">
        <v>620359</v>
      </c>
      <c r="CB115" s="817"/>
      <c r="CC115" s="817"/>
      <c r="CD115" s="817"/>
      <c r="CE115" s="817"/>
      <c r="CF115" s="875">
        <v>0.2</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457</v>
      </c>
      <c r="DH115" s="780"/>
      <c r="DI115" s="780"/>
      <c r="DJ115" s="780"/>
      <c r="DK115" s="781"/>
      <c r="DL115" s="782" t="s">
        <v>449</v>
      </c>
      <c r="DM115" s="780"/>
      <c r="DN115" s="780"/>
      <c r="DO115" s="780"/>
      <c r="DP115" s="781"/>
      <c r="DQ115" s="782" t="s">
        <v>457</v>
      </c>
      <c r="DR115" s="780"/>
      <c r="DS115" s="780"/>
      <c r="DT115" s="780"/>
      <c r="DU115" s="781"/>
      <c r="DV115" s="824" t="s">
        <v>450</v>
      </c>
      <c r="DW115" s="825"/>
      <c r="DX115" s="825"/>
      <c r="DY115" s="825"/>
      <c r="DZ115" s="826"/>
    </row>
    <row r="116" spans="1:130" s="230" customFormat="1" ht="26.25" customHeight="1" x14ac:dyDescent="0.2">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457</v>
      </c>
      <c r="AB116" s="780"/>
      <c r="AC116" s="780"/>
      <c r="AD116" s="780"/>
      <c r="AE116" s="781"/>
      <c r="AF116" s="782" t="s">
        <v>457</v>
      </c>
      <c r="AG116" s="780"/>
      <c r="AH116" s="780"/>
      <c r="AI116" s="780"/>
      <c r="AJ116" s="781"/>
      <c r="AK116" s="782" t="s">
        <v>394</v>
      </c>
      <c r="AL116" s="780"/>
      <c r="AM116" s="780"/>
      <c r="AN116" s="780"/>
      <c r="AO116" s="781"/>
      <c r="AP116" s="824" t="s">
        <v>394</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449</v>
      </c>
      <c r="BR116" s="817"/>
      <c r="BS116" s="817"/>
      <c r="BT116" s="817"/>
      <c r="BU116" s="817"/>
      <c r="BV116" s="817" t="s">
        <v>450</v>
      </c>
      <c r="BW116" s="817"/>
      <c r="BX116" s="817"/>
      <c r="BY116" s="817"/>
      <c r="BZ116" s="817"/>
      <c r="CA116" s="817" t="s">
        <v>256</v>
      </c>
      <c r="CB116" s="817"/>
      <c r="CC116" s="817"/>
      <c r="CD116" s="817"/>
      <c r="CE116" s="817"/>
      <c r="CF116" s="875" t="s">
        <v>457</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394</v>
      </c>
      <c r="DH116" s="780"/>
      <c r="DI116" s="780"/>
      <c r="DJ116" s="780"/>
      <c r="DK116" s="781"/>
      <c r="DL116" s="782" t="s">
        <v>450</v>
      </c>
      <c r="DM116" s="780"/>
      <c r="DN116" s="780"/>
      <c r="DO116" s="780"/>
      <c r="DP116" s="781"/>
      <c r="DQ116" s="782" t="s">
        <v>394</v>
      </c>
      <c r="DR116" s="780"/>
      <c r="DS116" s="780"/>
      <c r="DT116" s="780"/>
      <c r="DU116" s="781"/>
      <c r="DV116" s="824" t="s">
        <v>256</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60313600</v>
      </c>
      <c r="AB117" s="903"/>
      <c r="AC117" s="903"/>
      <c r="AD117" s="903"/>
      <c r="AE117" s="904"/>
      <c r="AF117" s="905">
        <v>60623119</v>
      </c>
      <c r="AG117" s="903"/>
      <c r="AH117" s="903"/>
      <c r="AI117" s="903"/>
      <c r="AJ117" s="904"/>
      <c r="AK117" s="905">
        <v>59477743</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256</v>
      </c>
      <c r="BR117" s="817"/>
      <c r="BS117" s="817"/>
      <c r="BT117" s="817"/>
      <c r="BU117" s="817"/>
      <c r="BV117" s="817" t="s">
        <v>457</v>
      </c>
      <c r="BW117" s="817"/>
      <c r="BX117" s="817"/>
      <c r="BY117" s="817"/>
      <c r="BZ117" s="817"/>
      <c r="CA117" s="817" t="s">
        <v>449</v>
      </c>
      <c r="CB117" s="817"/>
      <c r="CC117" s="817"/>
      <c r="CD117" s="817"/>
      <c r="CE117" s="817"/>
      <c r="CF117" s="875" t="s">
        <v>457</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457</v>
      </c>
      <c r="DH117" s="780"/>
      <c r="DI117" s="780"/>
      <c r="DJ117" s="780"/>
      <c r="DK117" s="781"/>
      <c r="DL117" s="782" t="s">
        <v>457</v>
      </c>
      <c r="DM117" s="780"/>
      <c r="DN117" s="780"/>
      <c r="DO117" s="780"/>
      <c r="DP117" s="781"/>
      <c r="DQ117" s="782" t="s">
        <v>256</v>
      </c>
      <c r="DR117" s="780"/>
      <c r="DS117" s="780"/>
      <c r="DT117" s="780"/>
      <c r="DU117" s="781"/>
      <c r="DV117" s="824" t="s">
        <v>457</v>
      </c>
      <c r="DW117" s="825"/>
      <c r="DX117" s="825"/>
      <c r="DY117" s="825"/>
      <c r="DZ117" s="826"/>
    </row>
    <row r="118" spans="1:130" s="230" customFormat="1" ht="26.25" customHeight="1" x14ac:dyDescent="0.2">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310</v>
      </c>
      <c r="AL118" s="896"/>
      <c r="AM118" s="896"/>
      <c r="AN118" s="896"/>
      <c r="AO118" s="897"/>
      <c r="AP118" s="899" t="s">
        <v>442</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256</v>
      </c>
      <c r="BR118" s="845"/>
      <c r="BS118" s="845"/>
      <c r="BT118" s="845"/>
      <c r="BU118" s="845"/>
      <c r="BV118" s="845" t="s">
        <v>256</v>
      </c>
      <c r="BW118" s="845"/>
      <c r="BX118" s="845"/>
      <c r="BY118" s="845"/>
      <c r="BZ118" s="845"/>
      <c r="CA118" s="845" t="s">
        <v>457</v>
      </c>
      <c r="CB118" s="845"/>
      <c r="CC118" s="845"/>
      <c r="CD118" s="845"/>
      <c r="CE118" s="845"/>
      <c r="CF118" s="875" t="s">
        <v>457</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457</v>
      </c>
      <c r="DH118" s="780"/>
      <c r="DI118" s="780"/>
      <c r="DJ118" s="780"/>
      <c r="DK118" s="781"/>
      <c r="DL118" s="782" t="s">
        <v>457</v>
      </c>
      <c r="DM118" s="780"/>
      <c r="DN118" s="780"/>
      <c r="DO118" s="780"/>
      <c r="DP118" s="781"/>
      <c r="DQ118" s="782" t="s">
        <v>256</v>
      </c>
      <c r="DR118" s="780"/>
      <c r="DS118" s="780"/>
      <c r="DT118" s="780"/>
      <c r="DU118" s="781"/>
      <c r="DV118" s="824" t="s">
        <v>256</v>
      </c>
      <c r="DW118" s="825"/>
      <c r="DX118" s="825"/>
      <c r="DY118" s="825"/>
      <c r="DZ118" s="826"/>
    </row>
    <row r="119" spans="1:130" s="230" customFormat="1" ht="26.25" customHeight="1" x14ac:dyDescent="0.2">
      <c r="A119" s="818" t="s">
        <v>446</v>
      </c>
      <c r="B119" s="819"/>
      <c r="C119" s="86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558355</v>
      </c>
      <c r="AB119" s="889"/>
      <c r="AC119" s="889"/>
      <c r="AD119" s="889"/>
      <c r="AE119" s="890"/>
      <c r="AF119" s="891">
        <v>558781</v>
      </c>
      <c r="AG119" s="889"/>
      <c r="AH119" s="889"/>
      <c r="AI119" s="889"/>
      <c r="AJ119" s="890"/>
      <c r="AK119" s="891">
        <v>594331</v>
      </c>
      <c r="AL119" s="889"/>
      <c r="AM119" s="889"/>
      <c r="AN119" s="889"/>
      <c r="AO119" s="890"/>
      <c r="AP119" s="892">
        <v>0.2</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475</v>
      </c>
      <c r="BP119" s="878"/>
      <c r="BQ119" s="879">
        <v>619272930</v>
      </c>
      <c r="BR119" s="845"/>
      <c r="BS119" s="845"/>
      <c r="BT119" s="845"/>
      <c r="BU119" s="845"/>
      <c r="BV119" s="845">
        <v>618134878</v>
      </c>
      <c r="BW119" s="845"/>
      <c r="BX119" s="845"/>
      <c r="BY119" s="845"/>
      <c r="BZ119" s="845"/>
      <c r="CA119" s="845">
        <v>618108976</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457</v>
      </c>
      <c r="DH119" s="764"/>
      <c r="DI119" s="764"/>
      <c r="DJ119" s="764"/>
      <c r="DK119" s="765"/>
      <c r="DL119" s="766" t="s">
        <v>457</v>
      </c>
      <c r="DM119" s="764"/>
      <c r="DN119" s="764"/>
      <c r="DO119" s="764"/>
      <c r="DP119" s="765"/>
      <c r="DQ119" s="766" t="s">
        <v>457</v>
      </c>
      <c r="DR119" s="764"/>
      <c r="DS119" s="764"/>
      <c r="DT119" s="764"/>
      <c r="DU119" s="765"/>
      <c r="DV119" s="848" t="s">
        <v>457</v>
      </c>
      <c r="DW119" s="849"/>
      <c r="DX119" s="849"/>
      <c r="DY119" s="849"/>
      <c r="DZ119" s="850"/>
    </row>
    <row r="120" spans="1:130" s="230" customFormat="1" ht="26.25" customHeight="1" x14ac:dyDescent="0.2">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457</v>
      </c>
      <c r="AB120" s="780"/>
      <c r="AC120" s="780"/>
      <c r="AD120" s="780"/>
      <c r="AE120" s="781"/>
      <c r="AF120" s="782" t="s">
        <v>457</v>
      </c>
      <c r="AG120" s="780"/>
      <c r="AH120" s="780"/>
      <c r="AI120" s="780"/>
      <c r="AJ120" s="781"/>
      <c r="AK120" s="782" t="s">
        <v>457</v>
      </c>
      <c r="AL120" s="780"/>
      <c r="AM120" s="780"/>
      <c r="AN120" s="780"/>
      <c r="AO120" s="781"/>
      <c r="AP120" s="824" t="s">
        <v>457</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59776161</v>
      </c>
      <c r="BR120" s="842"/>
      <c r="BS120" s="842"/>
      <c r="BT120" s="842"/>
      <c r="BU120" s="842"/>
      <c r="BV120" s="842">
        <v>74211070</v>
      </c>
      <c r="BW120" s="842"/>
      <c r="BX120" s="842"/>
      <c r="BY120" s="842"/>
      <c r="BZ120" s="842"/>
      <c r="CA120" s="842">
        <v>84981439</v>
      </c>
      <c r="CB120" s="842"/>
      <c r="CC120" s="842"/>
      <c r="CD120" s="842"/>
      <c r="CE120" s="842"/>
      <c r="CF120" s="866">
        <v>28.7</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50258721</v>
      </c>
      <c r="DH120" s="842"/>
      <c r="DI120" s="842"/>
      <c r="DJ120" s="842"/>
      <c r="DK120" s="842"/>
      <c r="DL120" s="842">
        <v>49625542</v>
      </c>
      <c r="DM120" s="842"/>
      <c r="DN120" s="842"/>
      <c r="DO120" s="842"/>
      <c r="DP120" s="842"/>
      <c r="DQ120" s="842">
        <v>48546654</v>
      </c>
      <c r="DR120" s="842"/>
      <c r="DS120" s="842"/>
      <c r="DT120" s="842"/>
      <c r="DU120" s="842"/>
      <c r="DV120" s="843">
        <v>16.399999999999999</v>
      </c>
      <c r="DW120" s="843"/>
      <c r="DX120" s="843"/>
      <c r="DY120" s="843"/>
      <c r="DZ120" s="844"/>
    </row>
    <row r="121" spans="1:130" s="230" customFormat="1" ht="26.25" customHeight="1" x14ac:dyDescent="0.2">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457</v>
      </c>
      <c r="AB121" s="780"/>
      <c r="AC121" s="780"/>
      <c r="AD121" s="780"/>
      <c r="AE121" s="781"/>
      <c r="AF121" s="782" t="s">
        <v>457</v>
      </c>
      <c r="AG121" s="780"/>
      <c r="AH121" s="780"/>
      <c r="AI121" s="780"/>
      <c r="AJ121" s="781"/>
      <c r="AK121" s="782" t="s">
        <v>457</v>
      </c>
      <c r="AL121" s="780"/>
      <c r="AM121" s="780"/>
      <c r="AN121" s="780"/>
      <c r="AO121" s="781"/>
      <c r="AP121" s="824" t="s">
        <v>457</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102480701</v>
      </c>
      <c r="BR121" s="817"/>
      <c r="BS121" s="817"/>
      <c r="BT121" s="817"/>
      <c r="BU121" s="817"/>
      <c r="BV121" s="817">
        <v>99277427</v>
      </c>
      <c r="BW121" s="817"/>
      <c r="BX121" s="817"/>
      <c r="BY121" s="817"/>
      <c r="BZ121" s="817"/>
      <c r="CA121" s="817">
        <v>99319276</v>
      </c>
      <c r="CB121" s="817"/>
      <c r="CC121" s="817"/>
      <c r="CD121" s="817"/>
      <c r="CE121" s="817"/>
      <c r="CF121" s="875">
        <v>33.6</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19510224</v>
      </c>
      <c r="DH121" s="817"/>
      <c r="DI121" s="817"/>
      <c r="DJ121" s="817"/>
      <c r="DK121" s="817"/>
      <c r="DL121" s="817">
        <v>18228917</v>
      </c>
      <c r="DM121" s="817"/>
      <c r="DN121" s="817"/>
      <c r="DO121" s="817"/>
      <c r="DP121" s="817"/>
      <c r="DQ121" s="817">
        <v>17296955</v>
      </c>
      <c r="DR121" s="817"/>
      <c r="DS121" s="817"/>
      <c r="DT121" s="817"/>
      <c r="DU121" s="817"/>
      <c r="DV121" s="794">
        <v>5.8</v>
      </c>
      <c r="DW121" s="794"/>
      <c r="DX121" s="794"/>
      <c r="DY121" s="794"/>
      <c r="DZ121" s="795"/>
    </row>
    <row r="122" spans="1:130" s="230" customFormat="1" ht="26.25" customHeight="1" x14ac:dyDescent="0.2">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457</v>
      </c>
      <c r="AB122" s="780"/>
      <c r="AC122" s="780"/>
      <c r="AD122" s="780"/>
      <c r="AE122" s="781"/>
      <c r="AF122" s="782" t="s">
        <v>457</v>
      </c>
      <c r="AG122" s="780"/>
      <c r="AH122" s="780"/>
      <c r="AI122" s="780"/>
      <c r="AJ122" s="781"/>
      <c r="AK122" s="782" t="s">
        <v>457</v>
      </c>
      <c r="AL122" s="780"/>
      <c r="AM122" s="780"/>
      <c r="AN122" s="780"/>
      <c r="AO122" s="781"/>
      <c r="AP122" s="824" t="s">
        <v>457</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377319392</v>
      </c>
      <c r="BR122" s="845"/>
      <c r="BS122" s="845"/>
      <c r="BT122" s="845"/>
      <c r="BU122" s="845"/>
      <c r="BV122" s="845">
        <v>388043654</v>
      </c>
      <c r="BW122" s="845"/>
      <c r="BX122" s="845"/>
      <c r="BY122" s="845"/>
      <c r="BZ122" s="845"/>
      <c r="CA122" s="845">
        <v>385172213</v>
      </c>
      <c r="CB122" s="845"/>
      <c r="CC122" s="845"/>
      <c r="CD122" s="845"/>
      <c r="CE122" s="845"/>
      <c r="CF122" s="846">
        <v>130.1</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688894</v>
      </c>
      <c r="DH122" s="817"/>
      <c r="DI122" s="817"/>
      <c r="DJ122" s="817"/>
      <c r="DK122" s="817"/>
      <c r="DL122" s="817">
        <v>786409</v>
      </c>
      <c r="DM122" s="817"/>
      <c r="DN122" s="817"/>
      <c r="DO122" s="817"/>
      <c r="DP122" s="817"/>
      <c r="DQ122" s="817">
        <v>877099</v>
      </c>
      <c r="DR122" s="817"/>
      <c r="DS122" s="817"/>
      <c r="DT122" s="817"/>
      <c r="DU122" s="817"/>
      <c r="DV122" s="794">
        <v>0.3</v>
      </c>
      <c r="DW122" s="794"/>
      <c r="DX122" s="794"/>
      <c r="DY122" s="794"/>
      <c r="DZ122" s="795"/>
    </row>
    <row r="123" spans="1:130" s="230" customFormat="1" ht="26.25" customHeight="1" x14ac:dyDescent="0.2">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394</v>
      </c>
      <c r="AB123" s="780"/>
      <c r="AC123" s="780"/>
      <c r="AD123" s="780"/>
      <c r="AE123" s="781"/>
      <c r="AF123" s="782" t="s">
        <v>394</v>
      </c>
      <c r="AG123" s="780"/>
      <c r="AH123" s="780"/>
      <c r="AI123" s="780"/>
      <c r="AJ123" s="781"/>
      <c r="AK123" s="782" t="s">
        <v>394</v>
      </c>
      <c r="AL123" s="780"/>
      <c r="AM123" s="780"/>
      <c r="AN123" s="780"/>
      <c r="AO123" s="781"/>
      <c r="AP123" s="824" t="s">
        <v>256</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486</v>
      </c>
      <c r="BP123" s="878"/>
      <c r="BQ123" s="832">
        <v>539576254</v>
      </c>
      <c r="BR123" s="833"/>
      <c r="BS123" s="833"/>
      <c r="BT123" s="833"/>
      <c r="BU123" s="833"/>
      <c r="BV123" s="833">
        <v>561532151</v>
      </c>
      <c r="BW123" s="833"/>
      <c r="BX123" s="833"/>
      <c r="BY123" s="833"/>
      <c r="BZ123" s="833"/>
      <c r="CA123" s="833">
        <v>569472928</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v>1229415</v>
      </c>
      <c r="DH123" s="780"/>
      <c r="DI123" s="780"/>
      <c r="DJ123" s="780"/>
      <c r="DK123" s="781"/>
      <c r="DL123" s="782">
        <v>898975</v>
      </c>
      <c r="DM123" s="780"/>
      <c r="DN123" s="780"/>
      <c r="DO123" s="780"/>
      <c r="DP123" s="781"/>
      <c r="DQ123" s="782">
        <v>701286</v>
      </c>
      <c r="DR123" s="780"/>
      <c r="DS123" s="780"/>
      <c r="DT123" s="780"/>
      <c r="DU123" s="781"/>
      <c r="DV123" s="824">
        <v>0.2</v>
      </c>
      <c r="DW123" s="825"/>
      <c r="DX123" s="825"/>
      <c r="DY123" s="825"/>
      <c r="DZ123" s="826"/>
    </row>
    <row r="124" spans="1:130" s="230" customFormat="1" ht="26.25" customHeight="1" thickBot="1" x14ac:dyDescent="0.25">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v>10910</v>
      </c>
      <c r="AB124" s="780"/>
      <c r="AC124" s="780"/>
      <c r="AD124" s="780"/>
      <c r="AE124" s="781"/>
      <c r="AF124" s="782">
        <v>3252</v>
      </c>
      <c r="AG124" s="780"/>
      <c r="AH124" s="780"/>
      <c r="AI124" s="780"/>
      <c r="AJ124" s="781"/>
      <c r="AK124" s="782">
        <v>22627</v>
      </c>
      <c r="AL124" s="780"/>
      <c r="AM124" s="780"/>
      <c r="AN124" s="780"/>
      <c r="AO124" s="781"/>
      <c r="AP124" s="824">
        <v>0</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28.2</v>
      </c>
      <c r="BR124" s="831"/>
      <c r="BS124" s="831"/>
      <c r="BT124" s="831"/>
      <c r="BU124" s="831"/>
      <c r="BV124" s="831">
        <v>18.899999999999999</v>
      </c>
      <c r="BW124" s="831"/>
      <c r="BX124" s="831"/>
      <c r="BY124" s="831"/>
      <c r="BZ124" s="831"/>
      <c r="CA124" s="831">
        <v>16.399999999999999</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v>1335495</v>
      </c>
      <c r="DH124" s="764"/>
      <c r="DI124" s="764"/>
      <c r="DJ124" s="764"/>
      <c r="DK124" s="765"/>
      <c r="DL124" s="766">
        <v>972515</v>
      </c>
      <c r="DM124" s="764"/>
      <c r="DN124" s="764"/>
      <c r="DO124" s="764"/>
      <c r="DP124" s="765"/>
      <c r="DQ124" s="766">
        <v>818593</v>
      </c>
      <c r="DR124" s="764"/>
      <c r="DS124" s="764"/>
      <c r="DT124" s="764"/>
      <c r="DU124" s="765"/>
      <c r="DV124" s="848">
        <v>0.3</v>
      </c>
      <c r="DW124" s="849"/>
      <c r="DX124" s="849"/>
      <c r="DY124" s="849"/>
      <c r="DZ124" s="850"/>
    </row>
    <row r="125" spans="1:130" s="230" customFormat="1" ht="26.25" customHeight="1" x14ac:dyDescent="0.2">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394</v>
      </c>
      <c r="AB125" s="780"/>
      <c r="AC125" s="780"/>
      <c r="AD125" s="780"/>
      <c r="AE125" s="781"/>
      <c r="AF125" s="782" t="s">
        <v>256</v>
      </c>
      <c r="AG125" s="780"/>
      <c r="AH125" s="780"/>
      <c r="AI125" s="780"/>
      <c r="AJ125" s="781"/>
      <c r="AK125" s="782" t="s">
        <v>394</v>
      </c>
      <c r="AL125" s="780"/>
      <c r="AM125" s="780"/>
      <c r="AN125" s="780"/>
      <c r="AO125" s="781"/>
      <c r="AP125" s="824" t="s">
        <v>256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256</v>
      </c>
      <c r="DH125" s="842"/>
      <c r="DI125" s="842"/>
      <c r="DJ125" s="842"/>
      <c r="DK125" s="842"/>
      <c r="DL125" s="842" t="s">
        <v>256</v>
      </c>
      <c r="DM125" s="842"/>
      <c r="DN125" s="842"/>
      <c r="DO125" s="842"/>
      <c r="DP125" s="842"/>
      <c r="DQ125" s="842" t="s">
        <v>256</v>
      </c>
      <c r="DR125" s="842"/>
      <c r="DS125" s="842"/>
      <c r="DT125" s="842"/>
      <c r="DU125" s="842"/>
      <c r="DV125" s="843" t="s">
        <v>394</v>
      </c>
      <c r="DW125" s="843"/>
      <c r="DX125" s="843"/>
      <c r="DY125" s="843"/>
      <c r="DZ125" s="844"/>
    </row>
    <row r="126" spans="1:130" s="230" customFormat="1" ht="26.25" customHeight="1" thickBot="1" x14ac:dyDescent="0.25">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256</v>
      </c>
      <c r="AB126" s="780"/>
      <c r="AC126" s="780"/>
      <c r="AD126" s="780"/>
      <c r="AE126" s="781"/>
      <c r="AF126" s="782" t="s">
        <v>394</v>
      </c>
      <c r="AG126" s="780"/>
      <c r="AH126" s="780"/>
      <c r="AI126" s="780"/>
      <c r="AJ126" s="781"/>
      <c r="AK126" s="782" t="s">
        <v>394</v>
      </c>
      <c r="AL126" s="780"/>
      <c r="AM126" s="780"/>
      <c r="AN126" s="780"/>
      <c r="AO126" s="781"/>
      <c r="AP126" s="824" t="s">
        <v>394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394</v>
      </c>
      <c r="DH126" s="817"/>
      <c r="DI126" s="817"/>
      <c r="DJ126" s="817"/>
      <c r="DK126" s="817"/>
      <c r="DL126" s="817" t="s">
        <v>256</v>
      </c>
      <c r="DM126" s="817"/>
      <c r="DN126" s="817"/>
      <c r="DO126" s="817"/>
      <c r="DP126" s="817"/>
      <c r="DQ126" s="817" t="s">
        <v>394</v>
      </c>
      <c r="DR126" s="817"/>
      <c r="DS126" s="817"/>
      <c r="DT126" s="817"/>
      <c r="DU126" s="817"/>
      <c r="DV126" s="794" t="s">
        <v>394</v>
      </c>
      <c r="DW126" s="794"/>
      <c r="DX126" s="794"/>
      <c r="DY126" s="794"/>
      <c r="DZ126" s="795"/>
    </row>
    <row r="127" spans="1:130" s="230"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7939</v>
      </c>
      <c r="AB127" s="780"/>
      <c r="AC127" s="780"/>
      <c r="AD127" s="780"/>
      <c r="AE127" s="781"/>
      <c r="AF127" s="782">
        <v>7778</v>
      </c>
      <c r="AG127" s="780"/>
      <c r="AH127" s="780"/>
      <c r="AI127" s="780"/>
      <c r="AJ127" s="781"/>
      <c r="AK127" s="782">
        <v>7741</v>
      </c>
      <c r="AL127" s="780"/>
      <c r="AM127" s="780"/>
      <c r="AN127" s="780"/>
      <c r="AO127" s="781"/>
      <c r="AP127" s="824">
        <v>0</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256</v>
      </c>
      <c r="DH127" s="817"/>
      <c r="DI127" s="817"/>
      <c r="DJ127" s="817"/>
      <c r="DK127" s="817"/>
      <c r="DL127" s="817" t="s">
        <v>394</v>
      </c>
      <c r="DM127" s="817"/>
      <c r="DN127" s="817"/>
      <c r="DO127" s="817"/>
      <c r="DP127" s="817"/>
      <c r="DQ127" s="817" t="s">
        <v>256</v>
      </c>
      <c r="DR127" s="817"/>
      <c r="DS127" s="817"/>
      <c r="DT127" s="817"/>
      <c r="DU127" s="817"/>
      <c r="DV127" s="794" t="s">
        <v>394</v>
      </c>
      <c r="DW127" s="794"/>
      <c r="DX127" s="794"/>
      <c r="DY127" s="794"/>
      <c r="DZ127" s="795"/>
    </row>
    <row r="128" spans="1:130" s="230" customFormat="1" ht="26.25" customHeight="1" thickBot="1" x14ac:dyDescent="0.25">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13791295</v>
      </c>
      <c r="AB128" s="801"/>
      <c r="AC128" s="801"/>
      <c r="AD128" s="801"/>
      <c r="AE128" s="802"/>
      <c r="AF128" s="803">
        <v>12633317</v>
      </c>
      <c r="AG128" s="801"/>
      <c r="AH128" s="801"/>
      <c r="AI128" s="801"/>
      <c r="AJ128" s="802"/>
      <c r="AK128" s="803">
        <v>14044183</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394</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v>406884</v>
      </c>
      <c r="DH128" s="791"/>
      <c r="DI128" s="791"/>
      <c r="DJ128" s="791"/>
      <c r="DK128" s="791"/>
      <c r="DL128" s="791">
        <v>407174</v>
      </c>
      <c r="DM128" s="791"/>
      <c r="DN128" s="791"/>
      <c r="DO128" s="791"/>
      <c r="DP128" s="791"/>
      <c r="DQ128" s="791">
        <v>620359</v>
      </c>
      <c r="DR128" s="791"/>
      <c r="DS128" s="791"/>
      <c r="DT128" s="791"/>
      <c r="DU128" s="791"/>
      <c r="DV128" s="792">
        <v>0.2</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309502012</v>
      </c>
      <c r="AB129" s="780"/>
      <c r="AC129" s="780"/>
      <c r="AD129" s="780"/>
      <c r="AE129" s="781"/>
      <c r="AF129" s="782">
        <v>326717230</v>
      </c>
      <c r="AG129" s="780"/>
      <c r="AH129" s="780"/>
      <c r="AI129" s="780"/>
      <c r="AJ129" s="781"/>
      <c r="AK129" s="782">
        <v>322781920</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394</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27524921</v>
      </c>
      <c r="AB130" s="780"/>
      <c r="AC130" s="780"/>
      <c r="AD130" s="780"/>
      <c r="AE130" s="781"/>
      <c r="AF130" s="782">
        <v>27323304</v>
      </c>
      <c r="AG130" s="780"/>
      <c r="AH130" s="780"/>
      <c r="AI130" s="780"/>
      <c r="AJ130" s="781"/>
      <c r="AK130" s="782">
        <v>26828828</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6.6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281977091</v>
      </c>
      <c r="AB131" s="764"/>
      <c r="AC131" s="764"/>
      <c r="AD131" s="764"/>
      <c r="AE131" s="765"/>
      <c r="AF131" s="766">
        <v>299393926</v>
      </c>
      <c r="AG131" s="764"/>
      <c r="AH131" s="764"/>
      <c r="AI131" s="764"/>
      <c r="AJ131" s="765"/>
      <c r="AK131" s="766">
        <v>295953092</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16.399999999999999</v>
      </c>
      <c r="BG131" s="733"/>
      <c r="BH131" s="733"/>
      <c r="BI131" s="733"/>
      <c r="BJ131" s="733"/>
      <c r="BK131" s="733"/>
      <c r="BL131" s="734"/>
      <c r="BM131" s="732">
        <v>400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6.7372083070000004</v>
      </c>
      <c r="AB132" s="745"/>
      <c r="AC132" s="745"/>
      <c r="AD132" s="745"/>
      <c r="AE132" s="746"/>
      <c r="AF132" s="747">
        <v>6.9027779809999998</v>
      </c>
      <c r="AG132" s="745"/>
      <c r="AH132" s="745"/>
      <c r="AI132" s="745"/>
      <c r="AJ132" s="746"/>
      <c r="AK132" s="747">
        <v>6.28637874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5.8</v>
      </c>
      <c r="AB133" s="724"/>
      <c r="AC133" s="724"/>
      <c r="AD133" s="724"/>
      <c r="AE133" s="725"/>
      <c r="AF133" s="723">
        <v>6.5</v>
      </c>
      <c r="AG133" s="724"/>
      <c r="AH133" s="724"/>
      <c r="AI133" s="724"/>
      <c r="AJ133" s="725"/>
      <c r="AK133" s="723">
        <v>6.6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8kbuwG08nLtKI9Wh9h9rdBdEuJ9BLo/GxaMzjq9LPbsY19/7LsGuY7RbpUV0EtB22hs4BCjeoUQtSXLEiXDTA==" saltValue="snBUpxTxdBagJBW8lNl33Q==" spinCount="100000" sheet="1" objects="1" scenarios="1" formatRows="0"/>
  <customSheetViews>
    <customSheetView guid="{F6849D1C-DEF9-4AC8-9B6C-3EF7D5A78719}" scale="40" fitToPage="1" hiddenRows="1" hiddenColumns="1">
      <selection activeCell="B68" sqref="B68:P7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DG15:DK15"/>
    <mergeCell ref="DG10:DK10"/>
    <mergeCell ref="DG12:DK12"/>
    <mergeCell ref="DG11:DK11"/>
    <mergeCell ref="DL10:DP10"/>
    <mergeCell ref="DL12:DP12"/>
    <mergeCell ref="DL11:DP11"/>
    <mergeCell ref="DL9:DP9"/>
    <mergeCell ref="DL8:DP8"/>
    <mergeCell ref="DG29:DK29"/>
    <mergeCell ref="DG28:DK28"/>
    <mergeCell ref="DG27:DK27"/>
    <mergeCell ref="DG26:DK26"/>
    <mergeCell ref="DG25:DK25"/>
    <mergeCell ref="DG24:DK24"/>
    <mergeCell ref="DG23:DK23"/>
    <mergeCell ref="DG22:DK22"/>
    <mergeCell ref="DG21:DK21"/>
    <mergeCell ref="DG20:DK20"/>
    <mergeCell ref="DG17:DK17"/>
    <mergeCell ref="DG19:DK19"/>
    <mergeCell ref="DG16:DK16"/>
    <mergeCell ref="DG18:DK18"/>
    <mergeCell ref="DG14:DK14"/>
    <mergeCell ref="DQ13:DU13"/>
    <mergeCell ref="DQ15:DU15"/>
    <mergeCell ref="DL26:DP26"/>
    <mergeCell ref="DL25:DP25"/>
    <mergeCell ref="DL24:DP24"/>
    <mergeCell ref="DL23:DP23"/>
    <mergeCell ref="DL22:DP22"/>
    <mergeCell ref="DL21:DP21"/>
    <mergeCell ref="DL20:DP20"/>
    <mergeCell ref="DL19:DP19"/>
    <mergeCell ref="DL16:DP16"/>
    <mergeCell ref="DL18:DP18"/>
    <mergeCell ref="DL17:DP17"/>
    <mergeCell ref="DQ10:DU10"/>
    <mergeCell ref="DQ12:DU12"/>
    <mergeCell ref="DQ11:DU11"/>
    <mergeCell ref="DL29:DP29"/>
    <mergeCell ref="DL28:DP28"/>
    <mergeCell ref="DL27:DP27"/>
    <mergeCell ref="DL13:DP13"/>
    <mergeCell ref="DL15:DP15"/>
    <mergeCell ref="DQ31:DU31"/>
    <mergeCell ref="DQ30:DU30"/>
    <mergeCell ref="DQ29:DU29"/>
    <mergeCell ref="DQ28:DU28"/>
    <mergeCell ref="DQ27:DU27"/>
    <mergeCell ref="DQ26:DU26"/>
    <mergeCell ref="DQ25:DU25"/>
    <mergeCell ref="DQ24:DU24"/>
    <mergeCell ref="DQ23:DU23"/>
    <mergeCell ref="DQ22:DU22"/>
    <mergeCell ref="DQ21:DU21"/>
    <mergeCell ref="DQ20:DU20"/>
    <mergeCell ref="DQ19:DU19"/>
    <mergeCell ref="DQ16:DU16"/>
    <mergeCell ref="DQ18:DU18"/>
    <mergeCell ref="DQ17:DU17"/>
    <mergeCell ref="DQ14:DU14"/>
    <mergeCell ref="DB27:DF27"/>
    <mergeCell ref="DB26:DF26"/>
    <mergeCell ref="DB25:DF25"/>
    <mergeCell ref="DB24:DF24"/>
    <mergeCell ref="DB23:DF23"/>
    <mergeCell ref="DB22:DF22"/>
    <mergeCell ref="DB21:DF21"/>
    <mergeCell ref="DB20:DF20"/>
    <mergeCell ref="DB17:DF17"/>
    <mergeCell ref="DB19:DF19"/>
    <mergeCell ref="DB16:DF16"/>
    <mergeCell ref="DB18:DF18"/>
    <mergeCell ref="DB14:DF14"/>
    <mergeCell ref="DB13:DF13"/>
    <mergeCell ref="DB15:DF15"/>
    <mergeCell ref="DB10:DF10"/>
    <mergeCell ref="DB12:DF12"/>
    <mergeCell ref="DB11:DF11"/>
    <mergeCell ref="CW27:DA27"/>
    <mergeCell ref="CW26:DA26"/>
    <mergeCell ref="CW25:DA25"/>
    <mergeCell ref="CW24:DA24"/>
    <mergeCell ref="CW23:DA23"/>
    <mergeCell ref="CW22:DA22"/>
    <mergeCell ref="CW21:DA21"/>
    <mergeCell ref="CW20:DA20"/>
    <mergeCell ref="CW19:DA19"/>
    <mergeCell ref="CW16:DA16"/>
    <mergeCell ref="CW18:DA18"/>
    <mergeCell ref="CW17:DA17"/>
    <mergeCell ref="CW15:DA15"/>
    <mergeCell ref="CW13:DA13"/>
    <mergeCell ref="CW10:DA10"/>
    <mergeCell ref="CW12:DA12"/>
    <mergeCell ref="CW11:DA11"/>
    <mergeCell ref="CM15:CQ15"/>
    <mergeCell ref="CM13:CQ13"/>
    <mergeCell ref="CM10:CQ10"/>
    <mergeCell ref="CM12:CQ12"/>
    <mergeCell ref="CM11:CQ11"/>
    <mergeCell ref="CM7:CQ7"/>
    <mergeCell ref="CM9:CQ9"/>
    <mergeCell ref="CM8:CQ8"/>
    <mergeCell ref="CR32:CV32"/>
    <mergeCell ref="CR31:CV31"/>
    <mergeCell ref="CR30:CV30"/>
    <mergeCell ref="CR29:CV29"/>
    <mergeCell ref="CR28:CV28"/>
    <mergeCell ref="CR27:CV27"/>
    <mergeCell ref="CR26:CV26"/>
    <mergeCell ref="CR25:CV25"/>
    <mergeCell ref="CR24:CV24"/>
    <mergeCell ref="CR23:CV23"/>
    <mergeCell ref="CR22:CV22"/>
    <mergeCell ref="CR21:CV21"/>
    <mergeCell ref="CR20:CV20"/>
    <mergeCell ref="CR19:CV19"/>
    <mergeCell ref="CR16:CV16"/>
    <mergeCell ref="CR18:CV18"/>
    <mergeCell ref="CR17:CV17"/>
    <mergeCell ref="CR15:CV15"/>
    <mergeCell ref="CR14:CV14"/>
    <mergeCell ref="CR13:CV13"/>
    <mergeCell ref="CR10:CV10"/>
    <mergeCell ref="CR12:CV12"/>
    <mergeCell ref="CR11:CV11"/>
    <mergeCell ref="CR9:CV9"/>
    <mergeCell ref="CH27:CL27"/>
    <mergeCell ref="CH26:CL26"/>
    <mergeCell ref="CH25:CL25"/>
    <mergeCell ref="CH24:CL24"/>
    <mergeCell ref="CH23:CL23"/>
    <mergeCell ref="CH22:CL22"/>
    <mergeCell ref="CH21:CL21"/>
    <mergeCell ref="CH20:CL20"/>
    <mergeCell ref="CH19:CL19"/>
    <mergeCell ref="CH16:CL16"/>
    <mergeCell ref="CH18:CL18"/>
    <mergeCell ref="CH17:CL17"/>
    <mergeCell ref="CM31:CQ31"/>
    <mergeCell ref="CM30:CQ30"/>
    <mergeCell ref="CM29:CQ29"/>
    <mergeCell ref="CM28:CQ28"/>
    <mergeCell ref="CM27:CQ27"/>
    <mergeCell ref="CM26:CQ26"/>
    <mergeCell ref="CM25:CQ25"/>
    <mergeCell ref="CM24:CQ24"/>
    <mergeCell ref="CM23:CQ23"/>
    <mergeCell ref="CM22:CQ22"/>
    <mergeCell ref="CM21:CQ21"/>
    <mergeCell ref="CM20:CQ20"/>
    <mergeCell ref="CM19:CQ19"/>
    <mergeCell ref="CM16:CQ16"/>
    <mergeCell ref="CM18:CQ18"/>
    <mergeCell ref="CM17:CQ17"/>
    <mergeCell ref="CH15:CL15"/>
    <mergeCell ref="CH14:CL14"/>
    <mergeCell ref="CH13:CL13"/>
    <mergeCell ref="CH10:CL10"/>
    <mergeCell ref="CH12:CL12"/>
    <mergeCell ref="CH11:CL11"/>
    <mergeCell ref="CH7:CL7"/>
    <mergeCell ref="CH9:CL9"/>
    <mergeCell ref="A2:BI2"/>
    <mergeCell ref="DJ2:DO2"/>
    <mergeCell ref="DQ2:DZ2"/>
    <mergeCell ref="A4:AY4"/>
    <mergeCell ref="BQ4:DZ4"/>
    <mergeCell ref="A5:P6"/>
    <mergeCell ref="Q5:U6"/>
    <mergeCell ref="V5:Z6"/>
    <mergeCell ref="AA5:AE6"/>
    <mergeCell ref="AF5:AJ6"/>
    <mergeCell ref="DV7:DZ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8:CL8"/>
    <mergeCell ref="CR7:CV7"/>
    <mergeCell ref="DB7:DF7"/>
    <mergeCell ref="DQ9:DU9"/>
    <mergeCell ref="DQ8:DU8"/>
    <mergeCell ref="CR8:CV8"/>
    <mergeCell ref="CW9:DA9"/>
    <mergeCell ref="CW8:DA8"/>
    <mergeCell ref="CW7:DA7"/>
    <mergeCell ref="DB9:DF9"/>
    <mergeCell ref="DB8:DF8"/>
    <mergeCell ref="DQ7:DU7"/>
    <mergeCell ref="DG9:DK9"/>
    <mergeCell ref="DG8:DK8"/>
    <mergeCell ref="DG7:DK7"/>
    <mergeCell ref="DL7:DP7"/>
    <mergeCell ref="DV8:DZ8"/>
    <mergeCell ref="B9:P9"/>
    <mergeCell ref="Q9:U9"/>
    <mergeCell ref="V9:Z9"/>
    <mergeCell ref="AA9:AE9"/>
    <mergeCell ref="AF9:AJ9"/>
    <mergeCell ref="AU8:AY8"/>
    <mergeCell ref="BS8:CG8"/>
    <mergeCell ref="B8:P8"/>
    <mergeCell ref="Q8:U8"/>
    <mergeCell ref="V8:Z8"/>
    <mergeCell ref="AA8:AE8"/>
    <mergeCell ref="AF8:AJ8"/>
    <mergeCell ref="AK8:AO8"/>
    <mergeCell ref="AP8:AT8"/>
    <mergeCell ref="DV10:DZ10"/>
    <mergeCell ref="B11:P11"/>
    <mergeCell ref="Q11:U11"/>
    <mergeCell ref="V11:Z11"/>
    <mergeCell ref="AA11:AE11"/>
    <mergeCell ref="AF11:AJ11"/>
    <mergeCell ref="AK11:AO11"/>
    <mergeCell ref="AP11:AT11"/>
    <mergeCell ref="DV9:DZ9"/>
    <mergeCell ref="B10:P10"/>
    <mergeCell ref="Q10:U10"/>
    <mergeCell ref="V10:Z10"/>
    <mergeCell ref="AA10:AE10"/>
    <mergeCell ref="AF10:AJ10"/>
    <mergeCell ref="AK10:AO10"/>
    <mergeCell ref="AP10:AT10"/>
    <mergeCell ref="AU10:AY10"/>
    <mergeCell ref="BS10:CG10"/>
    <mergeCell ref="AK12:AO12"/>
    <mergeCell ref="AP12:AT12"/>
    <mergeCell ref="AU12:AY12"/>
    <mergeCell ref="BS12:CG12"/>
    <mergeCell ref="DV11:DZ11"/>
    <mergeCell ref="B12:P12"/>
    <mergeCell ref="Q12:U12"/>
    <mergeCell ref="V12:Z12"/>
    <mergeCell ref="AA12:AE12"/>
    <mergeCell ref="AF12:AJ12"/>
    <mergeCell ref="AU11:AY11"/>
    <mergeCell ref="BS11:CG11"/>
    <mergeCell ref="DV13:DZ13"/>
    <mergeCell ref="B14:P14"/>
    <mergeCell ref="Q14:U14"/>
    <mergeCell ref="V14:Z14"/>
    <mergeCell ref="AA14:AE14"/>
    <mergeCell ref="AF14:AJ14"/>
    <mergeCell ref="AK14:AO14"/>
    <mergeCell ref="AP14:AT14"/>
    <mergeCell ref="DV12:DZ12"/>
    <mergeCell ref="B13:P13"/>
    <mergeCell ref="Q13:U13"/>
    <mergeCell ref="V13:Z13"/>
    <mergeCell ref="AA13:AE13"/>
    <mergeCell ref="AF13:AJ13"/>
    <mergeCell ref="AK13:AO13"/>
    <mergeCell ref="AP13:AT13"/>
    <mergeCell ref="AU13:AY13"/>
    <mergeCell ref="BS13:CG13"/>
    <mergeCell ref="DG13:DK13"/>
    <mergeCell ref="AK15:AO15"/>
    <mergeCell ref="AP15:AT15"/>
    <mergeCell ref="AU15:AY15"/>
    <mergeCell ref="BS15:CG15"/>
    <mergeCell ref="DV14:DZ14"/>
    <mergeCell ref="B15:P15"/>
    <mergeCell ref="Q15:U15"/>
    <mergeCell ref="V15:Z15"/>
    <mergeCell ref="AA15:AE15"/>
    <mergeCell ref="AF15:AJ15"/>
    <mergeCell ref="AU14:AY14"/>
    <mergeCell ref="BS14:CG14"/>
    <mergeCell ref="CM14:CQ14"/>
    <mergeCell ref="CW14:DA14"/>
    <mergeCell ref="DL14:DP14"/>
    <mergeCell ref="DV16:DZ16"/>
    <mergeCell ref="B17:P17"/>
    <mergeCell ref="Q17:U17"/>
    <mergeCell ref="V17:Z17"/>
    <mergeCell ref="AA17:AE17"/>
    <mergeCell ref="AF17:AJ17"/>
    <mergeCell ref="AK17:AO17"/>
    <mergeCell ref="AP17:AT17"/>
    <mergeCell ref="DV15:DZ15"/>
    <mergeCell ref="B16:P16"/>
    <mergeCell ref="Q16:U16"/>
    <mergeCell ref="V16:Z16"/>
    <mergeCell ref="AA16:AE16"/>
    <mergeCell ref="AF16:AJ16"/>
    <mergeCell ref="AK16:AO16"/>
    <mergeCell ref="AP16:AT16"/>
    <mergeCell ref="AU16:AY16"/>
    <mergeCell ref="BS16:CG16"/>
    <mergeCell ref="AK18:AO18"/>
    <mergeCell ref="AP18:AT18"/>
    <mergeCell ref="AU18:AY18"/>
    <mergeCell ref="BS18:CG18"/>
    <mergeCell ref="DV17:DZ17"/>
    <mergeCell ref="B18:P18"/>
    <mergeCell ref="Q18:U18"/>
    <mergeCell ref="V18:Z18"/>
    <mergeCell ref="AA18:AE18"/>
    <mergeCell ref="AF18:AJ18"/>
    <mergeCell ref="AU17:AY17"/>
    <mergeCell ref="BS17:CG17"/>
    <mergeCell ref="B20:P20"/>
    <mergeCell ref="Q20:U20"/>
    <mergeCell ref="V20:Z20"/>
    <mergeCell ref="AA20:AE20"/>
    <mergeCell ref="AF20:AJ20"/>
    <mergeCell ref="AK20:AO20"/>
    <mergeCell ref="AP20:AT20"/>
    <mergeCell ref="DV18:DZ18"/>
    <mergeCell ref="B19:P19"/>
    <mergeCell ref="Q19:U19"/>
    <mergeCell ref="V19:Z19"/>
    <mergeCell ref="AA19:AE19"/>
    <mergeCell ref="AF19:AJ19"/>
    <mergeCell ref="AK19:AO19"/>
    <mergeCell ref="AP19:AT19"/>
    <mergeCell ref="AU19:AY19"/>
    <mergeCell ref="BS19:CG19"/>
    <mergeCell ref="DV19:DZ19"/>
    <mergeCell ref="BS26:CG26"/>
    <mergeCell ref="AK21:AO21"/>
    <mergeCell ref="AP21:AT21"/>
    <mergeCell ref="AU21:AY21"/>
    <mergeCell ref="BS21:CG21"/>
    <mergeCell ref="DV20:DZ20"/>
    <mergeCell ref="B21:P21"/>
    <mergeCell ref="Q21:U21"/>
    <mergeCell ref="V21:Z21"/>
    <mergeCell ref="AA21:AE21"/>
    <mergeCell ref="AF21:AJ21"/>
    <mergeCell ref="AU20:AY20"/>
    <mergeCell ref="BS20:CG20"/>
    <mergeCell ref="DV22:DZ22"/>
    <mergeCell ref="B23:P23"/>
    <mergeCell ref="Q23:U23"/>
    <mergeCell ref="V23:Z23"/>
    <mergeCell ref="AA23:AE23"/>
    <mergeCell ref="AF23:AJ23"/>
    <mergeCell ref="AK23:AO23"/>
    <mergeCell ref="BS22:CG22"/>
    <mergeCell ref="DV21:DZ21"/>
    <mergeCell ref="B22:P22"/>
    <mergeCell ref="Q22:U22"/>
    <mergeCell ref="V22:Z22"/>
    <mergeCell ref="AA22:AE22"/>
    <mergeCell ref="AF22:AJ22"/>
    <mergeCell ref="AK22:AO22"/>
    <mergeCell ref="AP22:AT22"/>
    <mergeCell ref="AU22:AY22"/>
    <mergeCell ref="AZ22:BD22"/>
    <mergeCell ref="DV23:DZ23"/>
    <mergeCell ref="DV27:DZ27"/>
    <mergeCell ref="B28:P28"/>
    <mergeCell ref="Q28:U28"/>
    <mergeCell ref="V28:Z28"/>
    <mergeCell ref="AA28:AE28"/>
    <mergeCell ref="AF28:AJ28"/>
    <mergeCell ref="AK28:AO28"/>
    <mergeCell ref="AP28:AT28"/>
    <mergeCell ref="AU28:AY28"/>
    <mergeCell ref="AZ28:BD28"/>
    <mergeCell ref="A24:AY24"/>
    <mergeCell ref="BS24:CG24"/>
    <mergeCell ref="AP23:AT23"/>
    <mergeCell ref="AU23:AY23"/>
    <mergeCell ref="AZ23:BD23"/>
    <mergeCell ref="BS23:CG23"/>
    <mergeCell ref="DV25:DZ25"/>
    <mergeCell ref="A26:P27"/>
    <mergeCell ref="Q26:U27"/>
    <mergeCell ref="V26:Z27"/>
    <mergeCell ref="AA26:AE27"/>
    <mergeCell ref="AF26:AJ27"/>
    <mergeCell ref="AK26:AO27"/>
    <mergeCell ref="AP26:AT27"/>
    <mergeCell ref="DV24:DZ24"/>
    <mergeCell ref="A25:BI25"/>
    <mergeCell ref="BS25:CG25"/>
    <mergeCell ref="DV26:DZ26"/>
    <mergeCell ref="BS27:CG27"/>
    <mergeCell ref="AU26:AY27"/>
    <mergeCell ref="AZ26:BD27"/>
    <mergeCell ref="BE26:BI27"/>
    <mergeCell ref="DV29:DZ29"/>
    <mergeCell ref="B30:P30"/>
    <mergeCell ref="Q30:U30"/>
    <mergeCell ref="V30:Z30"/>
    <mergeCell ref="AA30:AE30"/>
    <mergeCell ref="AF30:AJ30"/>
    <mergeCell ref="AK30:AO30"/>
    <mergeCell ref="AP30:AT30"/>
    <mergeCell ref="AK29:AO29"/>
    <mergeCell ref="AP29:AT29"/>
    <mergeCell ref="AU29:AY29"/>
    <mergeCell ref="AZ29:BD29"/>
    <mergeCell ref="BE29:BI29"/>
    <mergeCell ref="BS29:CG29"/>
    <mergeCell ref="DV28:DZ28"/>
    <mergeCell ref="B29:P29"/>
    <mergeCell ref="Q29:U29"/>
    <mergeCell ref="V29:Z29"/>
    <mergeCell ref="AA29:AE29"/>
    <mergeCell ref="AF29:AJ29"/>
    <mergeCell ref="BE28:BI28"/>
    <mergeCell ref="BS28:CG28"/>
    <mergeCell ref="CH30:CL30"/>
    <mergeCell ref="CH29:CL29"/>
    <mergeCell ref="CH28:CL28"/>
    <mergeCell ref="CW30:DA30"/>
    <mergeCell ref="CW29:DA29"/>
    <mergeCell ref="CW28:DA28"/>
    <mergeCell ref="DB30:DF30"/>
    <mergeCell ref="DB29:DF29"/>
    <mergeCell ref="DB28:DF28"/>
    <mergeCell ref="DL30:DP30"/>
    <mergeCell ref="DV31:DZ31"/>
    <mergeCell ref="B32:P32"/>
    <mergeCell ref="Q32:U32"/>
    <mergeCell ref="V32:Z32"/>
    <mergeCell ref="AA32:AE32"/>
    <mergeCell ref="AF32:AJ32"/>
    <mergeCell ref="BE31:BI31"/>
    <mergeCell ref="BS31:CG31"/>
    <mergeCell ref="DV30:DZ30"/>
    <mergeCell ref="B31:P31"/>
    <mergeCell ref="Q31:U31"/>
    <mergeCell ref="V31:Z31"/>
    <mergeCell ref="AA31:AE31"/>
    <mergeCell ref="AF31:AJ31"/>
    <mergeCell ref="AK31:AO31"/>
    <mergeCell ref="AP31:AT31"/>
    <mergeCell ref="AU31:AY31"/>
    <mergeCell ref="AZ31:BD31"/>
    <mergeCell ref="AU30:AY30"/>
    <mergeCell ref="AZ30:BD30"/>
    <mergeCell ref="BE30:BI30"/>
    <mergeCell ref="BS30:CG30"/>
    <mergeCell ref="CH32:CL32"/>
    <mergeCell ref="CH31:CL31"/>
    <mergeCell ref="CW31:DA31"/>
    <mergeCell ref="DB32:DF32"/>
    <mergeCell ref="DB31:DF31"/>
    <mergeCell ref="DL32:DP32"/>
    <mergeCell ref="DL31:DP31"/>
    <mergeCell ref="DG31:DK31"/>
    <mergeCell ref="DG30:DK30"/>
    <mergeCell ref="DQ32:DU32"/>
    <mergeCell ref="AU33:AY33"/>
    <mergeCell ref="AZ33:BD33"/>
    <mergeCell ref="BE33:BI33"/>
    <mergeCell ref="BS33:CG33"/>
    <mergeCell ref="CH33:CL33"/>
    <mergeCell ref="CM33:CQ33"/>
    <mergeCell ref="DV32:DZ32"/>
    <mergeCell ref="B33:P33"/>
    <mergeCell ref="Q33:U33"/>
    <mergeCell ref="V33:Z33"/>
    <mergeCell ref="AA33:AE33"/>
    <mergeCell ref="AF33:AJ33"/>
    <mergeCell ref="AK33:AO33"/>
    <mergeCell ref="AP33:AT33"/>
    <mergeCell ref="AK32:AO32"/>
    <mergeCell ref="AP32:AT32"/>
    <mergeCell ref="AU32:AY32"/>
    <mergeCell ref="AZ32:BD32"/>
    <mergeCell ref="BE32:BI32"/>
    <mergeCell ref="BS32:CG32"/>
    <mergeCell ref="CM32:CQ32"/>
    <mergeCell ref="CW32:DA32"/>
    <mergeCell ref="DG32:DK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aDbVbheiaax3FEJhhqPRr7gNaqP7AMWBIC1DJPD3f21nzixGCSAM+4QCSYAXSRt098zjBv1Z8TLOD+HPtB/oQ==" saltValue="TmBlwX40ITGw/9KIb9bB5w==" spinCount="100000" sheet="1" objects="1" scenarios="1"/>
  <dataConsolidate/>
  <customSheetViews>
    <customSheetView guid="{F6849D1C-DEF9-4AC8-9B6C-3EF7D5A78719}" scale="40"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PvneIlzTIxZG35xblfVzPk+yO0bZjhmEy1MxR3VeHgYvx0fRYsFXNkSwxXSSmm55di2bECqFlc427dylk1cFg==" saltValue="0z8rb4hCgQQ7bnrNhTMVqA==" spinCount="100000" sheet="1" objects="1" scenarios="1"/>
  <dataConsolidate/>
  <customSheetViews>
    <customSheetView guid="{F6849D1C-DEF9-4AC8-9B6C-3EF7D5A78719}" scale="55" showGridLines="0" fitToPage="1" hiddenRows="1" hiddenColumns="1" topLeftCell="A40">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B5" sqref="B5"/>
    </sheetView>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129760864</v>
      </c>
      <c r="AP9" s="281">
        <v>96885</v>
      </c>
      <c r="AQ9" s="282">
        <v>106216</v>
      </c>
      <c r="AR9" s="283">
        <v>-8.8000000000000007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t="s">
        <v>523</v>
      </c>
      <c r="AP10" s="284" t="s">
        <v>523</v>
      </c>
      <c r="AQ10" s="285">
        <v>93</v>
      </c>
      <c r="AR10" s="286" t="s">
        <v>523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v>2006901</v>
      </c>
      <c r="AP11" s="284">
        <v>1498</v>
      </c>
      <c r="AQ11" s="285">
        <v>1081</v>
      </c>
      <c r="AR11" s="286">
        <v>38.6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523</v>
      </c>
      <c r="AP12" s="284" t="s">
        <v>523</v>
      </c>
      <c r="AQ12" s="285">
        <v>5</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1726331</v>
      </c>
      <c r="AP13" s="284">
        <v>1289</v>
      </c>
      <c r="AQ13" s="285">
        <v>1912</v>
      </c>
      <c r="AR13" s="286">
        <v>-32.6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1028787</v>
      </c>
      <c r="AP14" s="284">
        <v>768</v>
      </c>
      <c r="AQ14" s="285">
        <v>1291</v>
      </c>
      <c r="AR14" s="286">
        <v>-40.5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-6982869</v>
      </c>
      <c r="AP15" s="284">
        <v>-5214</v>
      </c>
      <c r="AQ15" s="285">
        <v>-7284</v>
      </c>
      <c r="AR15" s="286">
        <v>-28.4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127540014</v>
      </c>
      <c r="AP16" s="284">
        <v>95227</v>
      </c>
      <c r="AQ16" s="285">
        <v>103314</v>
      </c>
      <c r="AR16" s="286">
        <v>-7.8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10.35</v>
      </c>
      <c r="AP21" s="298">
        <v>11.33</v>
      </c>
      <c r="AQ21" s="299">
        <v>-0.98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101.6</v>
      </c>
      <c r="AP22" s="303">
        <v>99.7</v>
      </c>
      <c r="AQ22" s="304">
        <v>1.9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50314394</v>
      </c>
      <c r="AP32" s="312">
        <v>37567</v>
      </c>
      <c r="AQ32" s="313">
        <v>30951</v>
      </c>
      <c r="AR32" s="314">
        <v>21.4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523</v>
      </c>
      <c r="AP33" s="312" t="s">
        <v>523</v>
      </c>
      <c r="AQ33" s="313">
        <v>1792</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v>3333333</v>
      </c>
      <c r="AP34" s="312">
        <v>2489</v>
      </c>
      <c r="AQ34" s="313">
        <v>21367</v>
      </c>
      <c r="AR34" s="314">
        <v>-88.4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5205317</v>
      </c>
      <c r="AP35" s="312">
        <v>3886</v>
      </c>
      <c r="AQ35" s="313">
        <v>9606</v>
      </c>
      <c r="AR35" s="314">
        <v>-59.5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t="s">
        <v>523</v>
      </c>
      <c r="AP36" s="312" t="s">
        <v>523</v>
      </c>
      <c r="AQ36" s="313">
        <v>129</v>
      </c>
      <c r="AR36" s="314" t="s">
        <v>523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624699</v>
      </c>
      <c r="AP37" s="312">
        <v>466</v>
      </c>
      <c r="AQ37" s="313">
        <v>1458</v>
      </c>
      <c r="AR37" s="314">
        <v>-68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523</v>
      </c>
      <c r="AP38" s="315" t="s">
        <v>523</v>
      </c>
      <c r="AQ38" s="316">
        <v>0</v>
      </c>
      <c r="AR38" s="304" t="s">
        <v>523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-14044183</v>
      </c>
      <c r="AP39" s="312">
        <v>-10486</v>
      </c>
      <c r="AQ39" s="313">
        <v>-17360</v>
      </c>
      <c r="AR39" s="314">
        <v>-39.6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-26828828</v>
      </c>
      <c r="AP40" s="312">
        <v>-20031</v>
      </c>
      <c r="AQ40" s="313">
        <v>-31639</v>
      </c>
      <c r="AR40" s="314">
        <v>-36.700000000000003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18604732</v>
      </c>
      <c r="AP41" s="312">
        <v>13891</v>
      </c>
      <c r="AQ41" s="313">
        <v>16304</v>
      </c>
      <c r="AR41" s="314">
        <v>-14.8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81713124</v>
      </c>
      <c r="AN51" s="334">
        <v>62747</v>
      </c>
      <c r="AO51" s="335">
        <v>2.7</v>
      </c>
      <c r="AP51" s="336">
        <v>54945</v>
      </c>
      <c r="AQ51" s="337">
        <v>3.9</v>
      </c>
      <c r="AR51" s="338">
        <v>-1.2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48334789</v>
      </c>
      <c r="AN52" s="342">
        <v>37116</v>
      </c>
      <c r="AO52" s="343">
        <v>-22.7</v>
      </c>
      <c r="AP52" s="344">
        <v>29293</v>
      </c>
      <c r="AQ52" s="345">
        <v>8.4</v>
      </c>
      <c r="AR52" s="346">
        <v>-31.1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73161531</v>
      </c>
      <c r="AN53" s="334">
        <v>55672</v>
      </c>
      <c r="AO53" s="335">
        <v>-11.3</v>
      </c>
      <c r="AP53" s="336">
        <v>57132</v>
      </c>
      <c r="AQ53" s="337">
        <v>4</v>
      </c>
      <c r="AR53" s="338">
        <v>-15.3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52929780</v>
      </c>
      <c r="AN54" s="342">
        <v>40277</v>
      </c>
      <c r="AO54" s="343">
        <v>8.5</v>
      </c>
      <c r="AP54" s="344">
        <v>30126</v>
      </c>
      <c r="AQ54" s="345">
        <v>2.8</v>
      </c>
      <c r="AR54" s="346">
        <v>5.7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68599419</v>
      </c>
      <c r="AN55" s="334">
        <v>51789</v>
      </c>
      <c r="AO55" s="335">
        <v>-7</v>
      </c>
      <c r="AP55" s="336">
        <v>58766</v>
      </c>
      <c r="AQ55" s="337">
        <v>2.9</v>
      </c>
      <c r="AR55" s="338">
        <v>-9.9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41854263</v>
      </c>
      <c r="AN56" s="342">
        <v>31598</v>
      </c>
      <c r="AO56" s="343">
        <v>-21.5</v>
      </c>
      <c r="AP56" s="344">
        <v>29363</v>
      </c>
      <c r="AQ56" s="345">
        <v>-2.5</v>
      </c>
      <c r="AR56" s="346">
        <v>-19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71658587</v>
      </c>
      <c r="AN57" s="334">
        <v>53789</v>
      </c>
      <c r="AO57" s="335">
        <v>3.9</v>
      </c>
      <c r="AP57" s="336">
        <v>62482</v>
      </c>
      <c r="AQ57" s="337">
        <v>6.3</v>
      </c>
      <c r="AR57" s="338">
        <v>-2.4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46055890</v>
      </c>
      <c r="AN58" s="342">
        <v>34571</v>
      </c>
      <c r="AO58" s="343">
        <v>9.4</v>
      </c>
      <c r="AP58" s="344">
        <v>34626</v>
      </c>
      <c r="AQ58" s="345">
        <v>17.899999999999999</v>
      </c>
      <c r="AR58" s="346">
        <v>-8.5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72586730</v>
      </c>
      <c r="AN59" s="334">
        <v>54196</v>
      </c>
      <c r="AO59" s="335">
        <v>0.8</v>
      </c>
      <c r="AP59" s="336">
        <v>59288</v>
      </c>
      <c r="AQ59" s="337">
        <v>-5.0999999999999996</v>
      </c>
      <c r="AR59" s="338">
        <v>5.9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42270665</v>
      </c>
      <c r="AN60" s="342">
        <v>31561</v>
      </c>
      <c r="AO60" s="343">
        <v>-8.6999999999999993</v>
      </c>
      <c r="AP60" s="344">
        <v>32670</v>
      </c>
      <c r="AQ60" s="345">
        <v>-5.6</v>
      </c>
      <c r="AR60" s="346">
        <v>-3.1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73543878</v>
      </c>
      <c r="AN61" s="349">
        <v>55639</v>
      </c>
      <c r="AO61" s="350">
        <v>-2.2000000000000002</v>
      </c>
      <c r="AP61" s="351">
        <v>58523</v>
      </c>
      <c r="AQ61" s="352">
        <v>2.4</v>
      </c>
      <c r="AR61" s="338">
        <v>-4.5999999999999996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46289077</v>
      </c>
      <c r="AN62" s="342">
        <v>35025</v>
      </c>
      <c r="AO62" s="343">
        <v>-7</v>
      </c>
      <c r="AP62" s="344">
        <v>31216</v>
      </c>
      <c r="AQ62" s="345">
        <v>4.2</v>
      </c>
      <c r="AR62" s="346">
        <v>-11.2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e/UaRYO8sUk73bEaquxSL66Bf8pQqzK9Q7UFvIKHhZEnNUmqLVK4yA6anAlzBt5986lPDuSQuKZw9Lt4bJRJNA==" saltValue="E3xrgU4n7cLcDzFxqO+zbg==" spinCount="100000" sheet="1" objects="1" scenarios="1"/>
  <customSheetViews>
    <customSheetView guid="{F6849D1C-DEF9-4AC8-9B6C-3EF7D5A78719}" scale="70" showPageBreaks="1" showGridLines="0" fitToPage="1" hiddenRows="1" hiddenColumns="1" view="pageBreakPreview" topLeftCell="A37">
      <selection activeCell="AK58" sqref="AK58"/>
      <pageMargins left="0.39370078740157483" right="0.19685039370078741" top="0.39370078740157483" bottom="0.31496062992125984" header="0.51181102362204722" footer="0"/>
      <printOptions horizontalCentered="1"/>
      <pageSetup paperSize="9" scale="59" orientation="landscape" r:id="rId1"/>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x65to/AL2pNwOGSzKq5fzM4B90C6AHG2Ckc63cZncq1vW5dw0cNDUrNLo27Jui3tI1hrqYH4W14TSgayROdELQ==" saltValue="g3280SDB6pCo4Ib92cbxDg==" spinCount="100000" sheet="1" objects="1" scenarios="1"/>
  <dataConsolidate/>
  <customSheetViews>
    <customSheetView guid="{F6849D1C-DEF9-4AC8-9B6C-3EF7D5A78719}" scale="70" showGridLines="0" fitToPage="1" hiddenRows="1" hiddenColumns="1" topLeftCell="A32">
      <selection activeCell="AE72" sqref="AE72"/>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zBkOyHOhaLHW6CuwStrjPSWWbsS2mmXOVrKLDgdOUzxY0n9To37R5frqAHd9g5Woq2EHPwwlDLttWZzg0ZYRug==" saltValue="C1Bdtug7nLMQuh/IH5B/2A==" spinCount="100000" sheet="1" objects="1" scenarios="1"/>
  <dataConsolidate/>
  <customSheetViews>
    <customSheetView guid="{F6849D1C-DEF9-4AC8-9B6C-3EF7D5A78719}" scale="70" showGridLines="0" fitToPage="1" hiddenRows="1" hiddenColumns="1" topLeftCell="A70">
      <selection activeCell="BK81" sqref="BK8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7.61</v>
      </c>
      <c r="G47" s="12">
        <v>7.55</v>
      </c>
      <c r="H47" s="12">
        <v>7.27</v>
      </c>
      <c r="I47" s="12">
        <v>9.27</v>
      </c>
      <c r="J47" s="13">
        <v>11.65</v>
      </c>
    </row>
    <row r="48" spans="2:10" ht="57.75" customHeight="1" x14ac:dyDescent="0.2">
      <c r="B48" s="14"/>
      <c r="C48" s="1141" t="s">
        <v>4</v>
      </c>
      <c r="D48" s="1141"/>
      <c r="E48" s="1142"/>
      <c r="F48" s="15">
        <v>0.49</v>
      </c>
      <c r="G48" s="16">
        <v>0.57999999999999996</v>
      </c>
      <c r="H48" s="16">
        <v>2.52</v>
      </c>
      <c r="I48" s="16">
        <v>2.2400000000000002</v>
      </c>
      <c r="J48" s="17">
        <v>1.85</v>
      </c>
    </row>
    <row r="49" spans="2:10" ht="57.75" customHeight="1" thickBot="1" x14ac:dyDescent="0.25">
      <c r="B49" s="18"/>
      <c r="C49" s="1143" t="s">
        <v>5</v>
      </c>
      <c r="D49" s="1143"/>
      <c r="E49" s="1144"/>
      <c r="F49" s="19">
        <v>0.49</v>
      </c>
      <c r="G49" s="20">
        <v>0.08</v>
      </c>
      <c r="H49" s="20">
        <v>1.87</v>
      </c>
      <c r="I49" s="20">
        <v>2.2400000000000002</v>
      </c>
      <c r="J49" s="21">
        <v>1.85</v>
      </c>
    </row>
    <row r="50" spans="2:10" ht="13.2" x14ac:dyDescent="0.2"/>
  </sheetData>
  <sheetProtection algorithmName="SHA-512" hashValue="yVriPXcPGVkMudj4Gjs4nr3cjAN9tSdjQxHPsOfoJBhkJqr3jWv7YXgIzdSiBLHIJCRaQTrW+td4Jpsy/nN0gQ==" saltValue="Z7RCc129+Y72ttPa9lBXpA==" spinCount="100000" sheet="1" objects="1" scenarios="1"/>
  <customSheetViews>
    <customSheetView guid="{F6849D1C-DEF9-4AC8-9B6C-3EF7D5A78719}"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さいたま市</cp:lastModifiedBy>
  <cp:lastPrinted>2024-03-14T10:24:44Z</cp:lastPrinted>
  <dcterms:created xsi:type="dcterms:W3CDTF">2024-02-05T00:32:41Z</dcterms:created>
  <dcterms:modified xsi:type="dcterms:W3CDTF">2024-03-26T04:08:12Z</dcterms:modified>
  <cp:category/>
</cp:coreProperties>
</file>