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平成30年度\21経営分析\00【総務省】経営比較分析表\04回答(財政課へ提出)\"/>
    </mc:Choice>
  </mc:AlternateContent>
  <workbookProtection workbookAlgorithmName="SHA-512" workbookHashValue="Mh8CLh6IGIhf79gyKsl1TvJgmwrdZo5b7QcIbTxhfkljOURD9Os9lrzJ/+nTXAeZtaKCqQVvjc5PxC0fg6Uf6A==" workbookSaltValue="EUzQjqg5eJaB1kNe25Nrn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<sst xmlns="http://schemas.openxmlformats.org/spreadsheetml/2006/main" count="232" uniqueCount="120">
  <si>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</si>
  <si>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</si>
  <si>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</si>
  <si>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</si>
  <si>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</si>
  <si>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</si>
  <si>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</si>
  <si>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</si>
  <si>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</si>
  <si>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</si>
  <si>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</si>
  <si>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</si>
  <si>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</si>
  <si>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</si>
  <si>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</si>
  <si>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</si>
  <si>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</si>
  <si>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</si>
  <si>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</si>
  <si>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</si>
  <si>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</si>
  <si>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</si>
  <si>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</si>
  <si>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</si>
  <si>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</si>
  <si>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</si>
  <si>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</si>
  <si>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</si>
  <si>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</si>
  <si>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</si>
  <si>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</si>
  <si>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</si>
  <si>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</si>
  <si>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</si>
  <si>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</si>
  <si>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</si>
  <si>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</si>
  <si>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</si>
  <si>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</si>
  <si>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</si>
  <si>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</si>
  <si>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</si>
  <si>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</si>
  <si>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</si>
  <si>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</si>
  <si>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</si>
  <si>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</si>
  <si>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</si>
  <si>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</si>
  <si>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</si>
  <si>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</si>
  <si>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</si>
  <si>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</si>
  <si>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</si>
  <si>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</si>
  <si>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</si>
  <si>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</si>
  <si>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</si>
  <si>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</si>
  <si>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</si>
  <si>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</si>
  <si>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</si>
  <si>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</si>
  <si>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</si>
  <si>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</si>
  <si>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</si>
  <si>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</si>
  <si>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</si>
  <si>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</si>
  <si>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</si>
  <si>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</si>
  <si>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</si>
  <si>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</si>
  <si>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</si>
  <si>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</si>
  <si>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</si>
  <si>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</si>
  <si>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</si>
  <si>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</si>
  <si>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</si>
  <si>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</si>
  <si>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</si>
  <si>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</si>
  <si>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</si>
  <si>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</si>
  <si>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</si>
  <si>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</si>
  <si>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</si>
  <si>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</si>
  <si>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</si>
  <si>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</si>
  <si>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</si>
  <si>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</si>
  <si>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</si>
  <si>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</si>
  <si>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</si>
  <si>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</si>
  <si>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</si>
  <si>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</si>
  <si>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</si>
  <si>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</si>
  <si>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</si>
  <si>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</si>
  <si>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</si>
  <si>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</si>
  <si>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</si>
  <si>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</si>
  <si>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</si>
  <si>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</si>
  <si>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</si>
  <si>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</si>
  <si>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</si>
  <si>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</si>
  <si>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</si>
  <si>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</si>
  <si>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</si>
  <si>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</si>
  <si>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の水道は給水開始80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rPh sb="10" eb="12">
      <t>キュウスイ</t>
    </rPh>
    <rPh sb="12" eb="14">
      <t>カイシ</t>
    </rPh>
    <rPh sb="16" eb="17">
      <t>ネン</t>
    </rPh>
    <rPh sb="33" eb="35">
      <t>ハイスイ</t>
    </rPh>
    <rPh sb="161" eb="162">
      <t>ヤク</t>
    </rPh>
    <rPh sb="166" eb="168">
      <t>イジョウ</t>
    </rPh>
    <rPh sb="172" eb="174">
      <t>モクヒョウ</t>
    </rPh>
    <rPh sb="175" eb="176">
      <t>ト</t>
    </rPh>
    <rPh sb="177" eb="178">
      <t>ク</t>
    </rPh>
    <phoneticPr fontId="4"/>
  </si>
  <si>
    <t>　さいたま市では、水道事業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いないため、安定的な事業運営となっています。また、給水原価は微増しましたが、効率的な経営により料金回収率は100％以上を維持しており、給水にかかる費用は水道料金のみで賄われています。
　健全な財政運営を維持するため、建設改良事業に充てる企業債残高の縮減に取り組んでおり、企業債残高対給水収益比率は中期経営計画の目標を上回る実績を上げています。
　水道施設の稼働状況は、給水量が増加し指標値が微増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11" eb="13">
      <t>ジギョウ</t>
    </rPh>
    <rPh sb="190" eb="195">
      <t>ルイセキケッソンキン</t>
    </rPh>
    <rPh sb="196" eb="198">
      <t>ケイゾク</t>
    </rPh>
    <rPh sb="200" eb="202">
      <t>ハッセイ</t>
    </rPh>
    <rPh sb="234" eb="236">
      <t>ビゾウ</t>
    </rPh>
    <rPh sb="339" eb="341">
      <t>キギョウ</t>
    </rPh>
    <rPh sb="341" eb="342">
      <t>サイ</t>
    </rPh>
    <rPh sb="342" eb="344">
      <t>ザンダカ</t>
    </rPh>
    <rPh sb="344" eb="345">
      <t>タイ</t>
    </rPh>
    <rPh sb="345" eb="349">
      <t>キュウスイシュウエキ</t>
    </rPh>
    <rPh sb="349" eb="351">
      <t>ヒリツ</t>
    </rPh>
    <rPh sb="352" eb="358">
      <t>チュウキケイエイケイカク</t>
    </rPh>
    <rPh sb="362" eb="364">
      <t>ウワマワ</t>
    </rPh>
    <rPh sb="365" eb="367">
      <t>ジッセキ</t>
    </rPh>
    <rPh sb="368" eb="369">
      <t>ア</t>
    </rPh>
    <rPh sb="392" eb="394">
      <t>ゾウカ</t>
    </rPh>
    <rPh sb="399" eb="401">
      <t>ビゾウ</t>
    </rPh>
    <rPh sb="461" eb="463">
      <t>ドウロ</t>
    </rPh>
    <rPh sb="463" eb="464">
      <t>ナイ</t>
    </rPh>
    <phoneticPr fontId="4"/>
  </si>
  <si>
    <t>　現状では、施設及び経営の効率性は良好な状態を保っています。しかし、今後、水需要の減少により給水収益の減少が見込まれ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rPh sb="54" eb="5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</si>
</sst>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0.83</c:v>
                </c:pt>
                <c:pt idx="2">
                  <c:v>0.81</c:v>
                </c:pt>
                <c:pt idx="3">
                  <c:v>0.95</c:v>
                </c:pt>
                <c:pt idx="4">
                  <c:v>0.93</c:v>
                </c:pt>
              </c:numCache>
            </c:numRef>
          </c:val>
          <c:extLst>
            <c:ext xmlns:c16="http://schemas.microsoft.com/office/drawing/2014/chart" uri="{C3380CC4-5D6E-409C-BE32-E72D297353CC}">
              <c16:uniqueId val="{00000000-D884-4E27-AFE4-B8296DFD37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D884-4E27-AFE4-B8296DFD37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66.790000000000006</c:v>
                </c:pt>
                <c:pt idx="1">
                  <c:v>66.41</c:v>
                </c:pt>
                <c:pt idx="2">
                  <c:v>66.599999999999994</c:v>
                </c:pt>
                <c:pt idx="3">
                  <c:v>66.55</c:v>
                </c:pt>
                <c:pt idx="4">
                  <c:v>67.25</c:v>
                </c:pt>
              </c:numCache>
            </c:numRef>
          </c:val>
          <c:extLst>
            <c:ext xmlns:c16="http://schemas.microsoft.com/office/drawing/2014/chart" uri="{C3380CC4-5D6E-409C-BE32-E72D297353CC}">
              <c16:uniqueId val="{00000000-07B0-4733-BBF2-11D90468D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07B0-4733-BBF2-11D90468D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95.93</c:v>
                </c:pt>
                <c:pt idx="1">
                  <c:v>95.45</c:v>
                </c:pt>
                <c:pt idx="2">
                  <c:v>94.75</c:v>
                </c:pt>
                <c:pt idx="3">
                  <c:v>95.92</c:v>
                </c:pt>
                <c:pt idx="4">
                  <c:v>95.14</c:v>
                </c:pt>
              </c:numCache>
            </c:numRef>
          </c:val>
          <c:extLst>
            <c:ext xmlns:c16="http://schemas.microsoft.com/office/drawing/2014/chart" uri="{C3380CC4-5D6E-409C-BE32-E72D297353CC}">
              <c16:uniqueId val="{00000000-EE48-401E-8905-8D32A3E229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EE48-401E-8905-8D32A3E229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119.38</c:v>
                </c:pt>
                <c:pt idx="1">
                  <c:v>122.68</c:v>
                </c:pt>
                <c:pt idx="2">
                  <c:v>123.44</c:v>
                </c:pt>
                <c:pt idx="3">
                  <c:v>125.8</c:v>
                </c:pt>
                <c:pt idx="4">
                  <c:v>123.58</c:v>
                </c:pt>
              </c:numCache>
            </c:numRef>
          </c:val>
          <c:extLst>
            <c:ext xmlns:c16="http://schemas.microsoft.com/office/drawing/2014/chart" uri="{C3380CC4-5D6E-409C-BE32-E72D297353CC}">
              <c16:uniqueId val="{00000000-0C51-4545-9B9B-870B6EBD06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0C51-4545-9B9B-870B6EBD06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41.91</c:v>
                </c:pt>
                <c:pt idx="1">
                  <c:v>42.73</c:v>
                </c:pt>
                <c:pt idx="2">
                  <c:v>43.29</c:v>
                </c:pt>
                <c:pt idx="3">
                  <c:v>43.68</c:v>
                </c:pt>
                <c:pt idx="4">
                  <c:v>44.48</c:v>
                </c:pt>
              </c:numCache>
            </c:numRef>
          </c:val>
          <c:extLst>
            <c:ext xmlns:c16="http://schemas.microsoft.com/office/drawing/2014/chart" uri="{C3380CC4-5D6E-409C-BE32-E72D297353CC}">
              <c16:uniqueId val="{00000000-A142-491B-A842-DEAB1426AE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A142-491B-A842-DEAB1426AE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6.36</c:v>
                </c:pt>
                <c:pt idx="1">
                  <c:v>6.61</c:v>
                </c:pt>
                <c:pt idx="2">
                  <c:v>6.82</c:v>
                </c:pt>
                <c:pt idx="3">
                  <c:v>6.64</c:v>
                </c:pt>
                <c:pt idx="4">
                  <c:v>6.74</c:v>
                </c:pt>
              </c:numCache>
            </c:numRef>
          </c:val>
          <c:extLst>
            <c:ext xmlns:c16="http://schemas.microsoft.com/office/drawing/2014/chart" uri="{C3380CC4-5D6E-409C-BE32-E72D297353CC}">
              <c16:uniqueId val="{00000000-CB49-4050-85E2-65A533D447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CB49-4050-85E2-65A533D447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0-4057-A4E7-55927617C7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70-4057-A4E7-55927617C7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317.93</c:v>
                </c:pt>
                <c:pt idx="1">
                  <c:v>174.26</c:v>
                </c:pt>
                <c:pt idx="2">
                  <c:v>191.36</c:v>
                </c:pt>
                <c:pt idx="3">
                  <c:v>182.83</c:v>
                </c:pt>
                <c:pt idx="4">
                  <c:v>187.61</c:v>
                </c:pt>
              </c:numCache>
            </c:numRef>
          </c:val>
          <c:extLst>
            <c:ext xmlns:c16="http://schemas.microsoft.com/office/drawing/2014/chart" uri="{C3380CC4-5D6E-409C-BE32-E72D297353CC}">
              <c16:uniqueId val="{00000000-170B-4B3D-BEB3-A51576DF22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170B-4B3D-BEB3-A51576DF22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234.27</c:v>
                </c:pt>
                <c:pt idx="1">
                  <c:v>226.92</c:v>
                </c:pt>
                <c:pt idx="2">
                  <c:v>215.75</c:v>
                </c:pt>
                <c:pt idx="3">
                  <c:v>201.26</c:v>
                </c:pt>
                <c:pt idx="4">
                  <c:v>192.68</c:v>
                </c:pt>
              </c:numCache>
            </c:numRef>
          </c:val>
          <c:extLst>
            <c:ext xmlns:c16="http://schemas.microsoft.com/office/drawing/2014/chart" uri="{C3380CC4-5D6E-409C-BE32-E72D297353CC}">
              <c16:uniqueId val="{00000000-C0C5-4827-BF6D-EA2AC81AAE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C0C5-4827-BF6D-EA2AC81AAE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108.69</c:v>
                </c:pt>
                <c:pt idx="1">
                  <c:v>113</c:v>
                </c:pt>
                <c:pt idx="2">
                  <c:v>113.79</c:v>
                </c:pt>
                <c:pt idx="3">
                  <c:v>116.04</c:v>
                </c:pt>
                <c:pt idx="4">
                  <c:v>114.31</c:v>
                </c:pt>
              </c:numCache>
            </c:numRef>
          </c:val>
          <c:extLst>
            <c:ext xmlns:c16="http://schemas.microsoft.com/office/drawing/2014/chart" uri="{C3380CC4-5D6E-409C-BE32-E72D297353CC}">
              <c16:uniqueId val="{00000000-CB84-4D7F-A011-297441A741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CB84-4D7F-A011-297441A741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196.98</c:v>
                </c:pt>
                <c:pt idx="1">
                  <c:v>188.76</c:v>
                </c:pt>
                <c:pt idx="2">
                  <c:v>186.85</c:v>
                </c:pt>
                <c:pt idx="3">
                  <c:v>183.14</c:v>
                </c:pt>
                <c:pt idx="4">
                  <c:v>185.89</c:v>
                </c:pt>
              </c:numCache>
            </c:numRef>
          </c:val>
          <c:extLst>
            <c:ext xmlns:c16="http://schemas.microsoft.com/office/drawing/2014/chart" uri="{C3380CC4-5D6E-409C-BE32-E72D297353CC}">
              <c16:uniqueId val="{00000000-B6F2-4830-A39B-67A42BFF9F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B6F2-4830-A39B-67A42BFF9F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さいたま市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政令市等</v>
      </c>
      <c r="X8" s="79"/>
      <c r="Y8" s="79"/>
      <c r="Z8" s="79"/>
      <c r="AA8" s="79"/>
      <c r="AB8" s="79"/>
      <c r="AC8" s="79"/>
      <c r="AD8" s="79" t="str">
        <f>データ!$M$6</f>
        <v>自治体職員</v>
      </c>
      <c r="AE8" s="79"/>
      <c r="AF8" s="79"/>
      <c r="AG8" s="79"/>
      <c r="AH8" s="79"/>
      <c r="AI8" s="79"/>
      <c r="AJ8" s="79"/>
      <c r="AK8" s="4"/>
      <c r="AL8" s="67">
        <f>データ!$R$6</f>
        <v>1292016</v>
      </c>
      <c r="AM8" s="67"/>
      <c r="AN8" s="67"/>
      <c r="AO8" s="67"/>
      <c r="AP8" s="67"/>
      <c r="AQ8" s="67"/>
      <c r="AR8" s="67"/>
      <c r="AS8" s="67"/>
      <c r="AT8" s="63">
        <f>データ!$S$6</f>
        <v>217.43</v>
      </c>
      <c r="AU8" s="64"/>
      <c r="AV8" s="64"/>
      <c r="AW8" s="64"/>
      <c r="AX8" s="64"/>
      <c r="AY8" s="64"/>
      <c r="AZ8" s="64"/>
      <c r="BA8" s="64"/>
      <c r="BB8" s="66">
        <f>データ!$T$6</f>
        <v>5942.22</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c r="A10" s="2"/>
      <c r="B10" s="63" t="str">
        <f>データ!$N$6</f>
        <v>-</v>
      </c>
      <c r="C10" s="64"/>
      <c r="D10" s="64"/>
      <c r="E10" s="64"/>
      <c r="F10" s="64"/>
      <c r="G10" s="64"/>
      <c r="H10" s="64"/>
      <c r="I10" s="63">
        <f>データ!$O$6</f>
        <v>72.239999999999995</v>
      </c>
      <c r="J10" s="64"/>
      <c r="K10" s="64"/>
      <c r="L10" s="64"/>
      <c r="M10" s="64"/>
      <c r="N10" s="64"/>
      <c r="O10" s="65"/>
      <c r="P10" s="66">
        <f>データ!$P$6</f>
        <v>99.95</v>
      </c>
      <c r="Q10" s="66"/>
      <c r="R10" s="66"/>
      <c r="S10" s="66"/>
      <c r="T10" s="66"/>
      <c r="U10" s="66"/>
      <c r="V10" s="66"/>
      <c r="W10" s="67">
        <f>データ!$Q$6</f>
        <v>3229</v>
      </c>
      <c r="X10" s="67"/>
      <c r="Y10" s="67"/>
      <c r="Z10" s="67"/>
      <c r="AA10" s="67"/>
      <c r="AB10" s="67"/>
      <c r="AC10" s="67"/>
      <c r="AD10" s="2"/>
      <c r="AE10" s="2"/>
      <c r="AF10" s="2"/>
      <c r="AG10" s="2"/>
      <c r="AH10" s="4"/>
      <c r="AI10" s="4"/>
      <c r="AJ10" s="4"/>
      <c r="AK10" s="4"/>
      <c r="AL10" s="67">
        <f>データ!$U$6</f>
        <v>1293661</v>
      </c>
      <c r="AM10" s="67"/>
      <c r="AN10" s="67"/>
      <c r="AO10" s="67"/>
      <c r="AP10" s="67"/>
      <c r="AQ10" s="67"/>
      <c r="AR10" s="67"/>
      <c r="AS10" s="67"/>
      <c r="AT10" s="63">
        <f>データ!$V$6</f>
        <v>217.43</v>
      </c>
      <c r="AU10" s="64"/>
      <c r="AV10" s="64"/>
      <c r="AW10" s="64"/>
      <c r="AX10" s="64"/>
      <c r="AY10" s="64"/>
      <c r="AZ10" s="64"/>
      <c r="BA10" s="64"/>
      <c r="BB10" s="66">
        <f>データ!$W$6</f>
        <v>5949.78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118</v>
      </c>
      <c r="BM16" s="92"/>
      <c r="BN16" s="92"/>
      <c r="BO16" s="92"/>
      <c r="BP16" s="92"/>
      <c r="BQ16" s="92"/>
      <c r="BR16" s="92"/>
      <c r="BS16" s="92"/>
      <c r="BT16" s="92"/>
      <c r="BU16" s="92"/>
      <c r="BV16" s="92"/>
      <c r="BW16" s="92"/>
      <c r="BX16" s="92"/>
      <c r="BY16" s="92"/>
      <c r="BZ16" s="9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c r="A34" s="2"/>
      <c r="B34" s="17"/>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91"/>
      <c r="BM34" s="92"/>
      <c r="BN34" s="92"/>
      <c r="BO34" s="92"/>
      <c r="BP34" s="92"/>
      <c r="BQ34" s="92"/>
      <c r="BR34" s="92"/>
      <c r="BS34" s="92"/>
      <c r="BT34" s="92"/>
      <c r="BU34" s="92"/>
      <c r="BV34" s="92"/>
      <c r="BW34" s="92"/>
      <c r="BX34" s="92"/>
      <c r="BY34" s="92"/>
      <c r="BZ34" s="93"/>
    </row>
    <row r="35" spans="1:78" ht="13.5" customHeight="1">
      <c r="A35" s="2"/>
      <c r="B35" s="17"/>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91"/>
      <c r="BM35" s="92"/>
      <c r="BN35" s="92"/>
      <c r="BO35" s="92"/>
      <c r="BP35" s="92"/>
      <c r="BQ35" s="92"/>
      <c r="BR35" s="92"/>
      <c r="BS35" s="92"/>
      <c r="BT35" s="92"/>
      <c r="BU35" s="92"/>
      <c r="BV35" s="92"/>
      <c r="BW35" s="92"/>
      <c r="BX35" s="92"/>
      <c r="BY35" s="92"/>
      <c r="BZ35" s="9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9"/>
      <c r="BM56" s="50"/>
      <c r="BN56" s="50"/>
      <c r="BO56" s="50"/>
      <c r="BP56" s="50"/>
      <c r="BQ56" s="50"/>
      <c r="BR56" s="50"/>
      <c r="BS56" s="50"/>
      <c r="BT56" s="50"/>
      <c r="BU56" s="50"/>
      <c r="BV56" s="50"/>
      <c r="BW56" s="50"/>
      <c r="BX56" s="50"/>
      <c r="BY56" s="50"/>
      <c r="BZ56" s="51"/>
    </row>
    <row r="57" spans="1:78" ht="13.5" customHeight="1">
      <c r="A57" s="2"/>
      <c r="B57" s="17"/>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9"/>
      <c r="BM60" s="50"/>
      <c r="BN60" s="50"/>
      <c r="BO60" s="50"/>
      <c r="BP60" s="50"/>
      <c r="BQ60" s="50"/>
      <c r="BR60" s="50"/>
      <c r="BS60" s="50"/>
      <c r="BT60" s="50"/>
      <c r="BU60" s="50"/>
      <c r="BV60" s="50"/>
      <c r="BW60" s="50"/>
      <c r="BX60" s="50"/>
      <c r="BY60" s="50"/>
      <c r="BZ60" s="51"/>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c r="A79" s="2"/>
      <c r="B79" s="17"/>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4"/>
      <c r="BJ79" s="18"/>
      <c r="BK79" s="2"/>
      <c r="BL79" s="91"/>
      <c r="BM79" s="92"/>
      <c r="BN79" s="92"/>
      <c r="BO79" s="92"/>
      <c r="BP79" s="92"/>
      <c r="BQ79" s="92"/>
      <c r="BR79" s="92"/>
      <c r="BS79" s="92"/>
      <c r="BT79" s="92"/>
      <c r="BU79" s="92"/>
      <c r="BV79" s="92"/>
      <c r="BW79" s="92"/>
      <c r="BX79" s="92"/>
      <c r="BY79" s="92"/>
      <c r="BZ79" s="93"/>
    </row>
    <row r="80" spans="1:78" ht="13.5" customHeight="1">
      <c r="A80" s="2"/>
      <c r="B80" s="17"/>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4"/>
      <c r="BJ80" s="18"/>
      <c r="BK80" s="2"/>
      <c r="BL80" s="91"/>
      <c r="BM80" s="92"/>
      <c r="BN80" s="92"/>
      <c r="BO80" s="92"/>
      <c r="BP80" s="92"/>
      <c r="BQ80" s="92"/>
      <c r="BR80" s="92"/>
      <c r="BS80" s="92"/>
      <c r="BT80" s="92"/>
      <c r="BU80" s="92"/>
      <c r="BV80" s="92"/>
      <c r="BW80" s="92"/>
      <c r="BX80" s="92"/>
      <c r="BY80" s="92"/>
      <c r="BZ80" s="93"/>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E6ijMC9AQzeIg24qq7K/jvg/cNRvb7B599RZazx+3By0NIgpIxWplfPUQMoCahhyMBAlmn85qwL85h/PKyZA==" saltValue="TdroMTG8M0ZSz+FGoYiy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4" width="11.8867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111007</v>
      </c>
      <c r="D6" s="33">
        <f t="shared" si="3"/>
        <v>46</v>
      </c>
      <c r="E6" s="33">
        <f t="shared" si="3"/>
        <v>1</v>
      </c>
      <c r="F6" s="33">
        <f t="shared" si="3"/>
        <v>0</v>
      </c>
      <c r="G6" s="33">
        <f t="shared" si="3"/>
        <v>1</v>
      </c>
      <c r="H6" s="33" t="str">
        <f t="shared" si="3"/>
        <v>埼玉県　さいたま市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72.239999999999995</v>
      </c>
      <c r="P6" s="34">
        <f t="shared" si="3"/>
        <v>99.95</v>
      </c>
      <c r="Q6" s="34">
        <f t="shared" si="3"/>
        <v>3229</v>
      </c>
      <c r="R6" s="34">
        <f t="shared" si="3"/>
        <v>1292016</v>
      </c>
      <c r="S6" s="34">
        <f t="shared" si="3"/>
        <v>217.43</v>
      </c>
      <c r="T6" s="34">
        <f t="shared" si="3"/>
        <v>5942.22</v>
      </c>
      <c r="U6" s="34">
        <f t="shared" si="3"/>
        <v>1293661</v>
      </c>
      <c r="V6" s="34">
        <f t="shared" si="3"/>
        <v>217.43</v>
      </c>
      <c r="W6" s="34">
        <f t="shared" si="3"/>
        <v>5949.78</v>
      </c>
      <c r="X6" s="35">
        <f>IF(X7="",NA(),X7)</f>
        <v>119.38</v>
      </c>
      <c r="Y6" s="35">
        <f t="shared" ref="Y6:AG6" si="4">IF(Y7="",NA(),Y7)</f>
        <v>122.68</v>
      </c>
      <c r="Z6" s="35">
        <f t="shared" si="4"/>
        <v>123.44</v>
      </c>
      <c r="AA6" s="35">
        <f t="shared" si="4"/>
        <v>125.8</v>
      </c>
      <c r="AB6" s="35">
        <f t="shared" si="4"/>
        <v>123.58</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317.93</v>
      </c>
      <c r="AU6" s="35">
        <f t="shared" ref="AU6:BC6" si="6">IF(AU7="",NA(),AU7)</f>
        <v>174.26</v>
      </c>
      <c r="AV6" s="35">
        <f t="shared" si="6"/>
        <v>191.36</v>
      </c>
      <c r="AW6" s="35">
        <f t="shared" si="6"/>
        <v>182.83</v>
      </c>
      <c r="AX6" s="35">
        <f t="shared" si="6"/>
        <v>187.61</v>
      </c>
      <c r="AY6" s="35">
        <f t="shared" si="6"/>
        <v>295.06</v>
      </c>
      <c r="AZ6" s="35">
        <f t="shared" si="6"/>
        <v>178.43</v>
      </c>
      <c r="BA6" s="35">
        <f t="shared" si="6"/>
        <v>168.99</v>
      </c>
      <c r="BB6" s="35">
        <f t="shared" si="6"/>
        <v>159.12</v>
      </c>
      <c r="BC6" s="35">
        <f t="shared" si="6"/>
        <v>169.68</v>
      </c>
      <c r="BD6" s="34" t="str">
        <f>IF(BD7="","",IF(BD7="-","【-】","【"&amp;SUBSTITUTE(TEXT(BD7,"#,##0.00"),"-","△")&amp;"】"))</f>
        <v>【264.34】</v>
      </c>
      <c r="BE6" s="35">
        <f>IF(BE7="",NA(),BE7)</f>
        <v>234.27</v>
      </c>
      <c r="BF6" s="35">
        <f t="shared" ref="BF6:BN6" si="7">IF(BF7="",NA(),BF7)</f>
        <v>226.92</v>
      </c>
      <c r="BG6" s="35">
        <f t="shared" si="7"/>
        <v>215.75</v>
      </c>
      <c r="BH6" s="35">
        <f t="shared" si="7"/>
        <v>201.26</v>
      </c>
      <c r="BI6" s="35">
        <f t="shared" si="7"/>
        <v>192.68</v>
      </c>
      <c r="BJ6" s="35">
        <f t="shared" si="7"/>
        <v>226.55</v>
      </c>
      <c r="BK6" s="35">
        <f t="shared" si="7"/>
        <v>220.35</v>
      </c>
      <c r="BL6" s="35">
        <f t="shared" si="7"/>
        <v>212.16</v>
      </c>
      <c r="BM6" s="35">
        <f t="shared" si="7"/>
        <v>206.16</v>
      </c>
      <c r="BN6" s="35">
        <f t="shared" si="7"/>
        <v>203.63</v>
      </c>
      <c r="BO6" s="34" t="str">
        <f>IF(BO7="","",IF(BO7="-","【-】","【"&amp;SUBSTITUTE(TEXT(BO7,"#,##0.00"),"-","△")&amp;"】"))</f>
        <v>【274.27】</v>
      </c>
      <c r="BP6" s="35">
        <f>IF(BP7="",NA(),BP7)</f>
        <v>108.69</v>
      </c>
      <c r="BQ6" s="35">
        <f t="shared" ref="BQ6:BY6" si="8">IF(BQ7="",NA(),BQ7)</f>
        <v>113</v>
      </c>
      <c r="BR6" s="35">
        <f t="shared" si="8"/>
        <v>113.79</v>
      </c>
      <c r="BS6" s="35">
        <f t="shared" si="8"/>
        <v>116.04</v>
      </c>
      <c r="BT6" s="35">
        <f t="shared" si="8"/>
        <v>114.31</v>
      </c>
      <c r="BU6" s="35">
        <f t="shared" si="8"/>
        <v>99.53</v>
      </c>
      <c r="BV6" s="35">
        <f t="shared" si="8"/>
        <v>104.05</v>
      </c>
      <c r="BW6" s="35">
        <f t="shared" si="8"/>
        <v>104.16</v>
      </c>
      <c r="BX6" s="35">
        <f t="shared" si="8"/>
        <v>104.03</v>
      </c>
      <c r="BY6" s="35">
        <f t="shared" si="8"/>
        <v>103.04</v>
      </c>
      <c r="BZ6" s="34" t="str">
        <f>IF(BZ7="","",IF(BZ7="-","【-】","【"&amp;SUBSTITUTE(TEXT(BZ7,"#,##0.00"),"-","△")&amp;"】"))</f>
        <v>【104.36】</v>
      </c>
      <c r="CA6" s="35">
        <f>IF(CA7="",NA(),CA7)</f>
        <v>196.98</v>
      </c>
      <c r="CB6" s="35">
        <f t="shared" ref="CB6:CJ6" si="9">IF(CB7="",NA(),CB7)</f>
        <v>188.76</v>
      </c>
      <c r="CC6" s="35">
        <f t="shared" si="9"/>
        <v>186.85</v>
      </c>
      <c r="CD6" s="35">
        <f t="shared" si="9"/>
        <v>183.14</v>
      </c>
      <c r="CE6" s="35">
        <f t="shared" si="9"/>
        <v>185.89</v>
      </c>
      <c r="CF6" s="35">
        <f t="shared" si="9"/>
        <v>179.62</v>
      </c>
      <c r="CG6" s="35">
        <f t="shared" si="9"/>
        <v>171.57</v>
      </c>
      <c r="CH6" s="35">
        <f t="shared" si="9"/>
        <v>171.29</v>
      </c>
      <c r="CI6" s="35">
        <f t="shared" si="9"/>
        <v>171.54</v>
      </c>
      <c r="CJ6" s="35">
        <f t="shared" si="9"/>
        <v>173</v>
      </c>
      <c r="CK6" s="34" t="str">
        <f>IF(CK7="","",IF(CK7="-","【-】","【"&amp;SUBSTITUTE(TEXT(CK7,"#,##0.00"),"-","△")&amp;"】"))</f>
        <v>【165.71】</v>
      </c>
      <c r="CL6" s="35">
        <f>IF(CL7="",NA(),CL7)</f>
        <v>66.790000000000006</v>
      </c>
      <c r="CM6" s="35">
        <f t="shared" ref="CM6:CU6" si="10">IF(CM7="",NA(),CM7)</f>
        <v>66.41</v>
      </c>
      <c r="CN6" s="35">
        <f t="shared" si="10"/>
        <v>66.599999999999994</v>
      </c>
      <c r="CO6" s="35">
        <f t="shared" si="10"/>
        <v>66.55</v>
      </c>
      <c r="CP6" s="35">
        <f t="shared" si="10"/>
        <v>67.25</v>
      </c>
      <c r="CQ6" s="35">
        <f t="shared" si="10"/>
        <v>59.6</v>
      </c>
      <c r="CR6" s="35">
        <f t="shared" si="10"/>
        <v>58.97</v>
      </c>
      <c r="CS6" s="35">
        <f t="shared" si="10"/>
        <v>58.67</v>
      </c>
      <c r="CT6" s="35">
        <f t="shared" si="10"/>
        <v>59</v>
      </c>
      <c r="CU6" s="35">
        <f t="shared" si="10"/>
        <v>59.36</v>
      </c>
      <c r="CV6" s="34" t="str">
        <f>IF(CV7="","",IF(CV7="-","【-】","【"&amp;SUBSTITUTE(TEXT(CV7,"#,##0.00"),"-","△")&amp;"】"))</f>
        <v>【60.41】</v>
      </c>
      <c r="CW6" s="35">
        <f>IF(CW7="",NA(),CW7)</f>
        <v>95.93</v>
      </c>
      <c r="CX6" s="35">
        <f t="shared" ref="CX6:DF6" si="11">IF(CX7="",NA(),CX7)</f>
        <v>95.45</v>
      </c>
      <c r="CY6" s="35">
        <f t="shared" si="11"/>
        <v>94.75</v>
      </c>
      <c r="CZ6" s="35">
        <f t="shared" si="11"/>
        <v>95.92</v>
      </c>
      <c r="DA6" s="35">
        <f t="shared" si="11"/>
        <v>95.14</v>
      </c>
      <c r="DB6" s="35">
        <f t="shared" si="11"/>
        <v>93.22</v>
      </c>
      <c r="DC6" s="35">
        <f t="shared" si="11"/>
        <v>92.91</v>
      </c>
      <c r="DD6" s="35">
        <f t="shared" si="11"/>
        <v>93.36</v>
      </c>
      <c r="DE6" s="35">
        <f t="shared" si="11"/>
        <v>93.69</v>
      </c>
      <c r="DF6" s="35">
        <f t="shared" si="11"/>
        <v>93.82</v>
      </c>
      <c r="DG6" s="34" t="str">
        <f>IF(DG7="","",IF(DG7="-","【-】","【"&amp;SUBSTITUTE(TEXT(DG7,"#,##0.00"),"-","△")&amp;"】"))</f>
        <v>【89.93】</v>
      </c>
      <c r="DH6" s="35">
        <f>IF(DH7="",NA(),DH7)</f>
        <v>41.91</v>
      </c>
      <c r="DI6" s="35">
        <f t="shared" ref="DI6:DQ6" si="12">IF(DI7="",NA(),DI7)</f>
        <v>42.73</v>
      </c>
      <c r="DJ6" s="35">
        <f t="shared" si="12"/>
        <v>43.29</v>
      </c>
      <c r="DK6" s="35">
        <f t="shared" si="12"/>
        <v>43.68</v>
      </c>
      <c r="DL6" s="35">
        <f t="shared" si="12"/>
        <v>44.48</v>
      </c>
      <c r="DM6" s="35">
        <f t="shared" si="12"/>
        <v>45.85</v>
      </c>
      <c r="DN6" s="35">
        <f t="shared" si="12"/>
        <v>46.73</v>
      </c>
      <c r="DO6" s="35">
        <f t="shared" si="12"/>
        <v>47.39</v>
      </c>
      <c r="DP6" s="35">
        <f t="shared" si="12"/>
        <v>48.05</v>
      </c>
      <c r="DQ6" s="35">
        <f t="shared" si="12"/>
        <v>48.64</v>
      </c>
      <c r="DR6" s="34" t="str">
        <f>IF(DR7="","",IF(DR7="-","【-】","【"&amp;SUBSTITUTE(TEXT(DR7,"#,##0.00"),"-","△")&amp;"】"))</f>
        <v>【48.12】</v>
      </c>
      <c r="DS6" s="35">
        <f>IF(DS7="",NA(),DS7)</f>
        <v>6.36</v>
      </c>
      <c r="DT6" s="35">
        <f t="shared" ref="DT6:EB6" si="13">IF(DT7="",NA(),DT7)</f>
        <v>6.61</v>
      </c>
      <c r="DU6" s="35">
        <f t="shared" si="13"/>
        <v>6.82</v>
      </c>
      <c r="DV6" s="35">
        <f t="shared" si="13"/>
        <v>6.64</v>
      </c>
      <c r="DW6" s="35">
        <f t="shared" si="13"/>
        <v>6.74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0.98</v>
      </c>
      <c r="EE6" s="35">
        <f t="shared" ref="EE6:EM6" si="14">IF(EE7="",NA(),EE7)</f>
        <v>0.83</v>
      </c>
      <c r="EF6" s="35">
        <f t="shared" si="14"/>
        <v>0.81</v>
      </c>
      <c r="EG6" s="35">
        <f t="shared" si="14"/>
        <v>0.95</v>
      </c>
      <c r="EH6" s="35">
        <f t="shared" si="14"/>
        <v>0.93</v>
      </c>
      <c r="EI6" s="35">
        <f t="shared" si="14"/>
        <v>1.26</v>
      </c>
      <c r="EJ6" s="35">
        <f t="shared" si="14"/>
        <v>1.23</v>
      </c>
      <c r="EK6" s="35">
        <f t="shared" si="14"/>
        <v>1.23</v>
      </c>
      <c r="EL6" s="35">
        <f t="shared" si="14"/>
        <v>1.18</v>
      </c>
      <c r="EM6" s="35">
        <f t="shared" si="14"/>
        <v>0.97</v>
      </c>
      <c r="EN6" s="34" t="str">
        <f>IF(EN7="","",IF(EN7="-","【-】","【"&amp;SUBSTITUTE(TEXT(EN7,"#,##0.00"),"-","△")&amp;"】"))</f>
        <v>【0.69】</v>
      </c>
    </row>
    <row r="7" spans="1:144" s="36" customFormat="1">
      <c r="A7" s="28"/>
      <c r="B7" s="37">
        <v>2017</v>
      </c>
      <c r="C7" s="37">
        <v>111007</v>
      </c>
      <c r="D7" s="37">
        <v>46</v>
      </c>
      <c r="E7" s="37">
        <v>1</v>
      </c>
      <c r="F7" s="37">
        <v>0</v>
      </c>
      <c r="G7" s="37">
        <v>1</v>
      </c>
      <c r="H7" s="37" t="s">
        <v>105</v>
      </c>
      <c r="I7" s="37" t="s">
        <v>106</v>
      </c>
      <c r="J7" s="37" t="s">
        <v>107</v>
      </c>
      <c r="K7" s="37" t="s">
        <v>108</v>
      </c>
      <c r="L7" s="37" t="s">
        <v>109</v>
      </c>
      <c r="M7" s="37" t="s">
        <v>110</v>
      </c>
      <c r="N7" s="38" t="s">
        <v>111</v>
      </c>
      <c r="O7" s="38">
        <v>72.239999999999995</v>
      </c>
      <c r="P7" s="38">
        <v>99.95</v>
      </c>
      <c r="Q7" s="38">
        <v>3229</v>
      </c>
      <c r="R7" s="38">
        <v>1292016</v>
      </c>
      <c r="S7" s="38">
        <v>217.43</v>
      </c>
      <c r="T7" s="38">
        <v>5942.22</v>
      </c>
      <c r="U7" s="38">
        <v>1293661</v>
      </c>
      <c r="V7" s="38">
        <v>217.43</v>
      </c>
      <c r="W7" s="38">
        <v>5949.78</v>
      </c>
      <c r="X7" s="38">
        <v>119.38</v>
      </c>
      <c r="Y7" s="38">
        <v>122.68</v>
      </c>
      <c r="Z7" s="38">
        <v>123.44</v>
      </c>
      <c r="AA7" s="38">
        <v>125.8</v>
      </c>
      <c r="AB7" s="38">
        <v>123.58</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317.93</v>
      </c>
      <c r="AU7" s="38">
        <v>174.26</v>
      </c>
      <c r="AV7" s="38">
        <v>191.36</v>
      </c>
      <c r="AW7" s="38">
        <v>182.83</v>
      </c>
      <c r="AX7" s="38">
        <v>187.61</v>
      </c>
      <c r="AY7" s="38">
        <v>295.06</v>
      </c>
      <c r="AZ7" s="38">
        <v>178.43</v>
      </c>
      <c r="BA7" s="38">
        <v>168.99</v>
      </c>
      <c r="BB7" s="38">
        <v>159.12</v>
      </c>
      <c r="BC7" s="38">
        <v>169.68</v>
      </c>
      <c r="BD7" s="38">
        <v>264.33999999999997</v>
      </c>
      <c r="BE7" s="38">
        <v>234.27</v>
      </c>
      <c r="BF7" s="38">
        <v>226.92</v>
      </c>
      <c r="BG7" s="38">
        <v>215.75</v>
      </c>
      <c r="BH7" s="38">
        <v>201.26</v>
      </c>
      <c r="BI7" s="38">
        <v>192.68</v>
      </c>
      <c r="BJ7" s="38">
        <v>226.55</v>
      </c>
      <c r="BK7" s="38">
        <v>220.35</v>
      </c>
      <c r="BL7" s="38">
        <v>212.16</v>
      </c>
      <c r="BM7" s="38">
        <v>206.16</v>
      </c>
      <c r="BN7" s="38">
        <v>203.63</v>
      </c>
      <c r="BO7" s="38">
        <v>274.27</v>
      </c>
      <c r="BP7" s="38">
        <v>108.69</v>
      </c>
      <c r="BQ7" s="38">
        <v>113</v>
      </c>
      <c r="BR7" s="38">
        <v>113.79</v>
      </c>
      <c r="BS7" s="38">
        <v>116.04</v>
      </c>
      <c r="BT7" s="38">
        <v>114.31</v>
      </c>
      <c r="BU7" s="38">
        <v>99.53</v>
      </c>
      <c r="BV7" s="38">
        <v>104.05</v>
      </c>
      <c r="BW7" s="38">
        <v>104.16</v>
      </c>
      <c r="BX7" s="38">
        <v>104.03</v>
      </c>
      <c r="BY7" s="38">
        <v>103.04</v>
      </c>
      <c r="BZ7" s="38">
        <v>104.36</v>
      </c>
      <c r="CA7" s="38">
        <v>196.98</v>
      </c>
      <c r="CB7" s="38">
        <v>188.76</v>
      </c>
      <c r="CC7" s="38">
        <v>186.85</v>
      </c>
      <c r="CD7" s="38">
        <v>183.14</v>
      </c>
      <c r="CE7" s="38">
        <v>185.89</v>
      </c>
      <c r="CF7" s="38">
        <v>179.62</v>
      </c>
      <c r="CG7" s="38">
        <v>171.57</v>
      </c>
      <c r="CH7" s="38">
        <v>171.29</v>
      </c>
      <c r="CI7" s="38">
        <v>171.54</v>
      </c>
      <c r="CJ7" s="38">
        <v>173</v>
      </c>
      <c r="CK7" s="38">
        <v>165.71</v>
      </c>
      <c r="CL7" s="38">
        <v>66.790000000000006</v>
      </c>
      <c r="CM7" s="38">
        <v>66.41</v>
      </c>
      <c r="CN7" s="38">
        <v>66.599999999999994</v>
      </c>
      <c r="CO7" s="38">
        <v>66.55</v>
      </c>
      <c r="CP7" s="38">
        <v>67.25</v>
      </c>
      <c r="CQ7" s="38">
        <v>59.6</v>
      </c>
      <c r="CR7" s="38">
        <v>58.97</v>
      </c>
      <c r="CS7" s="38">
        <v>58.67</v>
      </c>
      <c r="CT7" s="38">
        <v>59</v>
      </c>
      <c r="CU7" s="38">
        <v>59.36</v>
      </c>
      <c r="CV7" s="38">
        <v>60.41</v>
      </c>
      <c r="CW7" s="38">
        <v>95.93</v>
      </c>
      <c r="CX7" s="38">
        <v>95.45</v>
      </c>
      <c r="CY7" s="38">
        <v>94.75</v>
      </c>
      <c r="CZ7" s="38">
        <v>95.92</v>
      </c>
      <c r="DA7" s="38">
        <v>95.14</v>
      </c>
      <c r="DB7" s="38">
        <v>93.22</v>
      </c>
      <c r="DC7" s="38">
        <v>92.91</v>
      </c>
      <c r="DD7" s="38">
        <v>93.36</v>
      </c>
      <c r="DE7" s="38">
        <v>93.69</v>
      </c>
      <c r="DF7" s="38">
        <v>93.82</v>
      </c>
      <c r="DG7" s="38">
        <v>89.93</v>
      </c>
      <c r="DH7" s="38">
        <v>41.91</v>
      </c>
      <c r="DI7" s="38">
        <v>42.73</v>
      </c>
      <c r="DJ7" s="38">
        <v>43.29</v>
      </c>
      <c r="DK7" s="38">
        <v>43.68</v>
      </c>
      <c r="DL7" s="38">
        <v>44.48</v>
      </c>
      <c r="DM7" s="38">
        <v>45.85</v>
      </c>
      <c r="DN7" s="38">
        <v>46.73</v>
      </c>
      <c r="DO7" s="38">
        <v>47.39</v>
      </c>
      <c r="DP7" s="38">
        <v>48.05</v>
      </c>
      <c r="DQ7" s="38">
        <v>48.64</v>
      </c>
      <c r="DR7" s="38">
        <v>48.12</v>
      </c>
      <c r="DS7" s="38">
        <v>6.36</v>
      </c>
      <c r="DT7" s="38">
        <v>6.61</v>
      </c>
      <c r="DU7" s="38">
        <v>6.82</v>
      </c>
      <c r="DV7" s="38">
        <v>6.64</v>
      </c>
      <c r="DW7" s="38">
        <v>6.74</v>
      </c>
      <c r="DX7" s="38">
        <v>13.95</v>
      </c>
      <c r="DY7" s="38">
        <v>15.33</v>
      </c>
      <c r="DZ7" s="38">
        <v>16.739999999999998</v>
      </c>
      <c r="EA7" s="38">
        <v>17.97</v>
      </c>
      <c r="EB7" s="38">
        <v>19.95</v>
      </c>
      <c r="EC7" s="38">
        <v>15.89</v>
      </c>
      <c r="ED7" s="38">
        <v>0.98</v>
      </c>
      <c r="EE7" s="38">
        <v>0.83</v>
      </c>
      <c r="EF7" s="38">
        <v>0.81</v>
      </c>
      <c r="EG7" s="38">
        <v>0.95</v>
      </c>
      <c r="EH7" s="38">
        <v>0.93</v>
      </c>
      <c r="EI7" s="38">
        <v>1.26</v>
      </c>
      <c r="EJ7" s="38">
        <v>1.23</v>
      </c>
      <c r="EK7" s="38">
        <v>1.23</v>
      </c>
      <c r="EL7" s="38">
        <v>1.18</v>
      </c>
      <c r="EM7" s="38">
        <v>0.97</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2019-01-24T01:04:58Z</cp:lastPrinted>
  <dcterms:created xsi:type="dcterms:W3CDTF">2018-12-03T08:28:36Z</dcterms:created>
  <dcterms:modified xsi:type="dcterms:W3CDTF">2019-01-29T06:39:53Z</dcterms:modified>
  <cp:category/>
</cp:coreProperties>
</file>