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610財政部\0011620財政課\☆令和4年度\65 財政状況資料集\08_HP掲載\"/>
    </mc:Choice>
  </mc:AlternateContent>
  <bookViews>
    <workbookView xWindow="0" yWindow="0" windowWidth="15360" windowHeight="763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CABDA31F_BA93_45C6_84AE_3BD72D95DD2C_.wvu.Cols" localSheetId="2" hidden="1">'各会計、関係団体の財政状況及び健全化判断比率'!$EB:$XFD</definedName>
    <definedName name="Z_CABDA31F_BA93_45C6_84AE_3BD72D95DD2C_.wvu.Cols" localSheetId="12" hidden="1">基金残高に係る経年分析!$P:$XFD</definedName>
    <definedName name="Z_CABDA31F_BA93_45C6_84AE_3BD72D95DD2C_.wvu.Cols" localSheetId="4" hidden="1">'経常経費分析表（経常収支比率の分析）'!$DM:$XFD</definedName>
    <definedName name="Z_CABDA31F_BA93_45C6_84AE_3BD72D95DD2C_.wvu.Cols" localSheetId="5" hidden="1">'経常経費分析表（人件費・公債費・普通建設事業費の分析）'!$AU:$XFD</definedName>
    <definedName name="Z_CABDA31F_BA93_45C6_84AE_3BD72D95DD2C_.wvu.Cols" localSheetId="3" hidden="1">財政比較分析表!$DQ:$XFD</definedName>
    <definedName name="Z_CABDA31F_BA93_45C6_84AE_3BD72D95DD2C_.wvu.Cols" localSheetId="10" hidden="1">'実質公債費比率（分子）の構造'!$V:$XFD</definedName>
    <definedName name="Z_CABDA31F_BA93_45C6_84AE_3BD72D95DD2C_.wvu.Cols" localSheetId="8" hidden="1">実質収支比率等に係る経年分析!$Q:$XFD</definedName>
    <definedName name="Z_CABDA31F_BA93_45C6_84AE_3BD72D95DD2C_.wvu.Cols" localSheetId="11" hidden="1">'将来負担比率（分子）の構造'!$T:$XFD</definedName>
    <definedName name="Z_CABDA31F_BA93_45C6_84AE_3BD72D95DD2C_.wvu.Cols" localSheetId="6" hidden="1">'性質別歳出決算分析表（住民一人当たりのコスト）'!$DV:$XFD</definedName>
    <definedName name="Z_CABDA31F_BA93_45C6_84AE_3BD72D95DD2C_.wvu.Cols" localSheetId="0" hidden="1">総括表!$DP:$XFD</definedName>
    <definedName name="Z_CABDA31F_BA93_45C6_84AE_3BD72D95DD2C_.wvu.Cols" localSheetId="1" hidden="1">普通会計の状況!$EN:$XFD</definedName>
    <definedName name="Z_CABDA31F_BA93_45C6_84AE_3BD72D95DD2C_.wvu.Cols" localSheetId="7" hidden="1">'目的別歳出決算分析表（住民一人当たりのコスト）'!$DV:$XFD</definedName>
    <definedName name="Z_CABDA31F_BA93_45C6_84AE_3BD72D95DD2C_.wvu.Cols" localSheetId="9" hidden="1">連結実質赤字比率に係る赤字・黒字の構成分析!$Q:$XFD</definedName>
    <definedName name="Z_CABDA31F_BA93_45C6_84AE_3BD72D95DD2C_.wvu.Rows" localSheetId="2" hidden="1">'各会計、関係団体の財政状況及び健全化判断比率'!$136:$1048576,'各会計、関係団体の財政状況及び健全化判断比率'!$89:$101,'各会計、関係団体の財政状況及び健全化判断比率'!$135:$135</definedName>
    <definedName name="Z_CABDA31F_BA93_45C6_84AE_3BD72D95DD2C_.wvu.Rows" localSheetId="12" hidden="1">基金残高に係る経年分析!$65:$1048576</definedName>
    <definedName name="Z_CABDA31F_BA93_45C6_84AE_3BD72D95DD2C_.wvu.Rows" localSheetId="4" hidden="1">'経常経費分析表（経常収支比率の分析）'!$90:$1048576</definedName>
    <definedName name="Z_CABDA31F_BA93_45C6_84AE_3BD72D95DD2C_.wvu.Rows" localSheetId="5" hidden="1">'経常経費分析表（人件費・公債費・普通建設事業費の分析）'!$74:$1048576,'経常経費分析表（人件費・公債費・普通建設事業費の分析）'!$67:$73</definedName>
    <definedName name="Z_CABDA31F_BA93_45C6_84AE_3BD72D95DD2C_.wvu.Rows" localSheetId="3" hidden="1">財政比較分析表!$106:$1048576,財政比較分析表!$98:$105</definedName>
    <definedName name="Z_CABDA31F_BA93_45C6_84AE_3BD72D95DD2C_.wvu.Rows" localSheetId="10" hidden="1">'実質公債費比率（分子）の構造'!$63:$1048576</definedName>
    <definedName name="Z_CABDA31F_BA93_45C6_84AE_3BD72D95DD2C_.wvu.Rows" localSheetId="8" hidden="1">実質収支比率等に係る経年分析!$51:$1048576</definedName>
    <definedName name="Z_CABDA31F_BA93_45C6_84AE_3BD72D95DD2C_.wvu.Rows" localSheetId="11" hidden="1">'将来負担比率（分子）の構造'!$56:$1048576</definedName>
    <definedName name="Z_CABDA31F_BA93_45C6_84AE_3BD72D95DD2C_.wvu.Rows" localSheetId="6" hidden="1">'性質別歳出決算分析表（住民一人当たりのコスト）'!$122:$1048576,'性質別歳出決算分析表（住民一人当たりのコスト）'!$117:$121</definedName>
    <definedName name="Z_CABDA31F_BA93_45C6_84AE_3BD72D95DD2C_.wvu.Rows" localSheetId="0" hidden="1">総括表!$57:$1048576</definedName>
    <definedName name="Z_CABDA31F_BA93_45C6_84AE_3BD72D95DD2C_.wvu.Rows" localSheetId="1" hidden="1">普通会計の状況!$51:$1048576,普通会計の状況!$50:$50</definedName>
    <definedName name="Z_CABDA31F_BA93_45C6_84AE_3BD72D95DD2C_.wvu.Rows" localSheetId="7" hidden="1">'目的別歳出決算分析表（住民一人当たりのコスト）'!$117:$1048576</definedName>
    <definedName name="Z_CABDA31F_BA93_45C6_84AE_3BD72D95DD2C_.wvu.Rows" localSheetId="9" hidden="1">連結実質赤字比率に係る赤字・黒字の構成分析!$46:$1048576</definedName>
  </definedNames>
  <calcPr calcId="191029"/>
  <customWorkbookViews>
    <customWorkbookView name="さいたま市 - 個人用ビュー" guid="{CABDA31F-BA93-45C6-84AE-3BD72D95DD2C}" mergeInterval="0" personalView="1" maximized="1" xWindow="-9" yWindow="-9" windowWidth="1938" windowHeight="1048" activeSheetId="9"/>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6"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BE38" i="1"/>
  <c r="AM38" i="1"/>
  <c r="U38" i="1"/>
  <c r="BE37" i="1"/>
  <c r="AM37" i="1"/>
  <c r="U37" i="1"/>
  <c r="BE36" i="1"/>
  <c r="C34" i="1"/>
  <c r="C35" i="1" s="1"/>
  <c r="C36" i="1" l="1"/>
  <c r="C37" i="1" s="1"/>
  <c r="C38" i="1" s="1"/>
  <c r="C39" i="1" s="1"/>
  <c r="U34"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AM34" i="1"/>
  <c r="AM35" i="1" s="1"/>
  <c r="AM36" i="1" s="1"/>
  <c r="BE34" i="1" l="1"/>
  <c r="BE35" i="1" s="1"/>
  <c r="BW34" i="1" l="1"/>
  <c r="BW35" i="1" s="1"/>
  <c r="BW36" i="1" s="1"/>
  <c r="BW37" i="1" s="1"/>
  <c r="BW38"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<sst xmlns="http://schemas.openxmlformats.org/spreadsheetml/2006/main" count="1067" uniqueCount="642">
  <si>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</si>
  <si>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</si>
  <si>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</si>
  <si>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</si>
  <si>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</si>
  <si>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</si>
  <si>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</si>
  <si>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</si>
  <si>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</si>
  <si>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</si>
  <si>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</si>
  <si>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</si>
  <si>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</si>
  <si>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</si>
  <si>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</si>
  <si>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</si>
  <si>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</si>
  <si>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</si>
  <si>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</si>
  <si>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</si>
  <si>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</si>
  <si>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</si>
  <si>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</si>
  <si>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</si>
  <si>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</si>
  <si>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</si>
  <si>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</si>
  <si>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</si>
  <si>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</si>
  <si>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</si>
  <si>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</si>
  <si>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</si>
  <si>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</si>
  <si>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</si>
  <si>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</si>
  <si>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</si>
  <si>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</si>
  <si>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</si>
  <si>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</si>
  <si>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</si>
  <si>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</si>
  <si>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</si>
  <si>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</si>
  <si>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</si>
  <si>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</si>
  <si>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</si>
  <si>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</si>
  <si>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</si>
  <si>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</si>
  <si>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</si>
  <si>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</si>
  <si>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</si>
  <si>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</si>
  <si>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</si>
  <si>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</si>
  <si>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</si>
  <si>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</si>
  <si>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</si>
  <si>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</si>
  <si>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</si>
  <si>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</si>
  <si>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</si>
  <si>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</si>
  <si>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</si>
  <si>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</si>
  <si>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</si>
  <si>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</si>
  <si>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</si>
  <si>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</si>
  <si>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</si>
  <si>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</si>
  <si>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</si>
  <si>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</si>
  <si>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</si>
  <si>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</si>
  <si>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</si>
  <si>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</si>
  <si>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</si>
  <si>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</si>
  <si>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</si>
  <si>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</si>
  <si>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</si>
  <si>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</si>
  <si>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</si>
  <si>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</si>
  <si>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</si>
  <si>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</si>
  <si>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</si>
  <si>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</si>
  <si>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</si>
  <si>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</si>
  <si>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</si>
  <si>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</si>
  <si>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</si>
  <si>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</si>
  <si>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</si>
  <si>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</si>
  <si>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</si>
  <si>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</si>
  <si>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</si>
  <si>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</si>
  <si>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</si>
  <si>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</si>
  <si>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</si>
  <si>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</si>
  <si>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</si>
  <si>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</si>
  <si>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</si>
  <si>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</si>
  <si>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</si>
  <si>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</si>
  <si>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</si>
  <si>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</si>
  <si>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</si>
  <si>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</si>
  <si>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</si>
  <si>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</si>
  <si>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</si>
  <si>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</si>
  <si>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</si>
  <si>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</si>
  <si>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</si>
  <si>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</si>
  <si>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</si>
  <si>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</si>
  <si>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</si>
  <si>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</si>
  <si>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</si>
  <si>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</si>
  <si>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</si>
  <si>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</si>
  <si>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</si>
  <si>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</si>
  <si>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</si>
  <si>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</si>
  <si>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</si>
  <si>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</si>
  <si>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</si>
  <si>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</si>
  <si>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</si>
  <si>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</si>
  <si>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</si>
  <si>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</si>
  <si>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</si>
  <si>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</si>
  <si>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</si>
  <si>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</si>
  <si>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</si>
  <si>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</si>
  <si>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</si>
  <si>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</si>
  <si>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</si>
  <si>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</si>
  <si>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</si>
  <si>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</si>
  <si>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</si>
  <si>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</si>
  <si>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</si>
  <si>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</si>
  <si>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</si>
  <si>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</si>
  <si>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</si>
  <si>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</si>
  <si>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</si>
  <si>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</si>
  <si>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</si>
  <si>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</si>
  <si>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</si>
  <si>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</si>
  <si>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</si>
  <si>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</si>
  <si>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</si>
  <si>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</si>
  <si>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</si>
  <si>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</si>
  <si>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</si>
  <si>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</si>
  <si>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</si>
  <si>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</si>
  <si>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</si>
  <si>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</si>
  <si>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</si>
  <si>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</si>
  <si>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</si>
  <si>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</si>
  <si>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</si>
  <si>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</si>
  <si>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</si>
  <si>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</si>
  <si>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</si>
  <si>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</si>
  <si>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</si>
  <si>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</si>
  <si>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</si>
  <si>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</si>
  <si>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</si>
  <si>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</si>
  <si>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</si>
  <si>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</si>
  <si>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</si>
  <si>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</si>
  <si>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</si>
  <si>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</si>
  <si>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</si>
  <si>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</si>
  <si>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</si>
  <si>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</si>
  <si>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</si>
  <si>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</si>
  <si>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</si>
  <si>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</si>
  <si>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</si>
  <si>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</si>
  <si>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埼玉県さいたま市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</si>
  <si>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</si>
  <si>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</si>
  <si>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</si>
  <si>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</si>
  <si>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</si>
  <si>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</si>
  <si>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</si>
  <si>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</si>
  <si>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</si>
  <si>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</si>
  <si>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</si>
  <si>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</si>
  <si>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</si>
  <si>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</si>
  <si>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</si>
  <si>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</si>
  <si>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</si>
  <si>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</si>
  <si>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</si>
  <si>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</si>
  <si>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</si>
  <si>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</si>
  <si>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</si>
  <si>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</si>
  <si>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</si>
  <si>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</si>
  <si>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</si>
  <si>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</si>
  <si>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</si>
  <si>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</si>
  <si>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</si>
  <si>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</si>
  <si>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</si>
  <si>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</si>
  <si>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</si>
  <si>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</si>
  <si>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</si>
  <si>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</si>
  <si>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</si>
  <si>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</si>
  <si>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</si>
  <si>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</si>
  <si>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</si>
  <si>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</si>
  <si>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</si>
  <si>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</si>
  <si>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</si>
  <si>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</si>
  <si>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</si>
  <si>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</si>
  <si>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</si>
  <si>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</si>
  <si>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</si>
  <si>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</si>
  <si>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</si>
  <si>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</si>
  <si>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</si>
  <si>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</si>
  <si>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</si>
  <si>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</si>
  <si>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</si>
  <si>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</si>
  <si>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</si>
  <si>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</si>
  <si>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</si>
  <si>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</si>
  <si>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</si>
  <si>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</si>
  <si>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</si>
  <si>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</si>
  <si>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</si>
  <si>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</si>
  <si>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</si>
  <si>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</si>
  <si>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</si>
  <si>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</si>
  <si>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</si>
  <si>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</si>
  <si>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</si>
  <si>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</si>
  <si>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</si>
  <si>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</si>
  <si>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</si>
  <si>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</si>
  <si>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</si>
  <si>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</si>
  <si>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</si>
  <si>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</si>
  <si>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</si>
  <si>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</si>
  <si>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</si>
  <si>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</si>
  <si>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</si>
  <si>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</si>
  <si>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</si>
  <si>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</si>
  <si>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</si>
  <si>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</si>
  <si>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</si>
  <si>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</si>
  <si>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</si>
  <si>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</si>
  <si>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</si>
  <si>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</si>
  <si>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</si>
  <si>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</si>
  <si>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</si>
  <si>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</si>
  <si>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</si>
  <si>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</si>
  <si>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</si>
  <si>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</si>
  <si>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</si>
  <si>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</si>
  <si>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</si>
  <si>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</si>
  <si>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</si>
  <si>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</si>
  <si>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</si>
  <si>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</si>
  <si>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</si>
  <si>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</si>
  <si>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</si>
  <si>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</si>
  <si>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</si>
  <si>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</si>
  <si>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</si>
  <si>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</si>
  <si>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</si>
  <si>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</si>
  <si>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</si>
  <si>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</si>
  <si>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</si>
  <si>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</si>
  <si>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</si>
  <si>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</si>
  <si>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</si>
  <si>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</si>
  <si>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</si>
  <si>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</si>
  <si>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</si>
  <si>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</si>
  <si>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</si>
  <si>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</si>
  <si>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</si>
  <si>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</si>
  <si>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</si>
  <si>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</si>
  <si>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</si>
  <si>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</si>
  <si>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</si>
  <si>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</si>
  <si>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</si>
  <si>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</si>
  <si>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埼玉県さいたま市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</si>
  <si>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</si>
  <si>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</si>
  <si>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</si>
  <si>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</si>
  <si>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</si>
  <si>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</si>
  <si>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</si>
  <si>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</si>
  <si>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</si>
  <si>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</si>
  <si>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</si>
  <si>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</si>
  <si>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</si>
  <si>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</si>
  <si>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</si>
  <si>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</si>
  <si>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</si>
  <si>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</si>
  <si>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</si>
  <si>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</si>
  <si>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</si>
  <si>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t>
    <phoneticPr fontId="5"/>
  </si>
  <si>
    <t>さいたま市用地先行取得事業特別会計</t>
    <phoneticPr fontId="5"/>
  </si>
  <si>
    <t>-</t>
    <phoneticPr fontId="5"/>
  </si>
  <si>
    <t>さいたま市大宮駅西口都市改造事業特別会計</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</si>
  <si>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</si>
  <si>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</si>
  <si>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</si>
  <si>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</si>
  <si>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</si>
  <si>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</si>
  <si>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</si>
  <si>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</si>
  <si>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</si>
  <si>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</si>
  <si>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</si>
  <si>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</si>
  <si>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</si>
  <si>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</si>
  <si>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</si>
  <si>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</si>
  <si>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</si>
  <si>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</si>
  <si>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</si>
  <si>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</si>
  <si>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</si>
  <si>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</si>
  <si>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法適用企業</t>
    <phoneticPr fontId="5"/>
  </si>
  <si>
    <t>さいたま市下水道事業会計</t>
    <phoneticPr fontId="5"/>
  </si>
  <si>
    <t>法適用企業</t>
    <phoneticPr fontId="5"/>
  </si>
  <si>
    <t>さいたま市食肉中央卸売市場及びと畜場事業特別会計</t>
    <phoneticPr fontId="5"/>
  </si>
  <si>
    <t>法非適用企業</t>
    <phoneticPr fontId="5"/>
  </si>
  <si>
    <t>宅地造成事業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</si>
  <si>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</si>
  <si>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</si>
  <si>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</si>
  <si>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</si>
  <si>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</si>
  <si>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</si>
  <si>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</si>
  <si>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</si>
  <si>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</si>
  <si>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</si>
  <si>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</si>
  <si>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</si>
  <si>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</si>
  <si>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</si>
  <si>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</si>
  <si>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</si>
  <si>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</si>
  <si>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</si>
  <si>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</si>
  <si>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</si>
  <si>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</si>
  <si>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</si>
  <si>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</si>
  <si>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</si>
  <si>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</si>
  <si>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</si>
  <si>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</si>
  <si>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</si>
  <si>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</si>
  <si>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</si>
  <si>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</si>
  <si>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</si>
  <si>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</si>
  <si>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</si>
  <si>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</si>
  <si>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</si>
  <si>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</si>
  <si>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</si>
  <si>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</si>
  <si>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</si>
  <si>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</si>
  <si>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</si>
  <si>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</si>
  <si>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</si>
  <si>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</si>
  <si>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</si>
  <si>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</si>
  <si>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</si>
  <si>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</si>
  <si>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</si>
  <si>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</si>
  <si>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</si>
  <si>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</si>
  <si>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</si>
  <si>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</si>
  <si>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</si>
  <si>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</si>
  <si>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</si>
  <si>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</si>
  <si>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</si>
  <si>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</si>
  <si>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</si>
  <si>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さいたま市下水道事業会計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</si>
  <si>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</si>
  <si>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</si>
  <si>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さいたま市病院事業会計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</si>
  <si>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</si>
  <si>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さいたま市浦和東部第一特定土地区画整理事業特別会計</t>
    <phoneticPr fontId="5"/>
  </si>
  <si>
    <t>(Ｆ)</t>
    <phoneticPr fontId="5"/>
  </si>
  <si>
    <t>さいたま市指扇土地区画整理事業特別会計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</si>
  <si>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</si>
  <si>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</si>
  <si>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</si>
  <si>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</si>
  <si>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</si>
  <si>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</si>
  <si>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</si>
  <si>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</si>
  <si>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</si>
  <si>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</si>
  <si>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</si>
  <si>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</si>
  <si>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</si>
  <si>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</si>
  <si>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</si>
  <si>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</si>
  <si>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</si>
  <si>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</si>
  <si>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</si>
  <si>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</si>
  <si>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</si>
  <si>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</si>
  <si>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</si>
  <si>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</si>
  <si>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</si>
  <si>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</si>
  <si>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</si>
  <si>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</si>
  <si>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</si>
  <si>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</si>
  <si>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</si>
  <si>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</si>
  <si>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</si>
  <si>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</si>
  <si>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</si>
  <si>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</si>
  <si>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</si>
  <si>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</si>
  <si>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</si>
  <si>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</si>
  <si>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</si>
  <si>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</si>
  <si>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</si>
  <si>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</si>
  <si>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</si>
  <si>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</si>
  <si>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</si>
  <si>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</si>
  <si>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</si>
  <si>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</si>
  <si>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</si>
  <si>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</si>
  <si>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</si>
  <si>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</si>
  <si>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</si>
  <si>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</si>
  <si>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</si>
  <si>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</si>
  <si>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</si>
  <si>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</si>
  <si>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</si>
  <si>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</si>
  <si>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</si>
  <si>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</si>
  <si>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</si>
  <si>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</si>
  <si>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</si>
  <si>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</si>
  <si>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</si>
  <si>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</si>
  <si>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</si>
  <si>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</si>
  <si>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</si>
  <si>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</si>
  <si>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</si>
  <si>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</si>
  <si>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</si>
  <si>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</si>
  <si>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</si>
  <si>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</si>
  <si>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</si>
  <si>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</si>
  <si>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</si>
  <si>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</si>
  <si>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</si>
  <si>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</si>
  <si>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</si>
  <si>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</si>
  <si>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</si>
  <si>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</si>
  <si>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さいたま市水道事業会計</t>
  </si>
  <si>
    <t>一般会計</t>
  </si>
  <si>
    <t>さいたま市病院事業会計</t>
  </si>
  <si>
    <t>さいたま市下水道事業会計</t>
  </si>
  <si>
    <t>さいたま市介護保険事業特別会計</t>
  </si>
  <si>
    <t>さいたま市国民健康保険事業特別会計</t>
  </si>
  <si>
    <t>さいたま市後期高齢者医療事業特別会計</t>
  </si>
  <si>
    <t>さいたま市食肉中央卸売市場及びと畜場事業特別会計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</si>
  <si>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</si>
  <si>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</si>
  <si>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</si>
  <si>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</si>
  <si>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</si>
  <si>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</si>
  <si>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</si>
  <si>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</si>
  <si>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公営事業</t>
    <rPh sb="0" eb="2">
      <t>コウエイ</t>
    </rPh>
    <rPh sb="2" eb="4">
      <t>ジギョウ</t>
    </rPh>
    <phoneticPr fontId="2"/>
  </si>
  <si>
    <t>公益財団法人さいたま市スポーツ協会</t>
  </si>
  <si>
    <t>公益財団法人さいたま市文化振興事業団</t>
    <rPh sb="0" eb="2">
      <t>コウエキ</t>
    </rPh>
    <rPh sb="2" eb="4">
      <t>ザイダン</t>
    </rPh>
    <rPh sb="4" eb="6">
      <t>ホウジン</t>
    </rPh>
    <phoneticPr fontId="1"/>
  </si>
  <si>
    <t>一般財団法人さいたま市浦和地域医療センター</t>
    <rPh sb="0" eb="2">
      <t>イッパン</t>
    </rPh>
    <rPh sb="2" eb="4">
      <t>ザイダン</t>
    </rPh>
    <rPh sb="4" eb="6">
      <t>ホウジン</t>
    </rPh>
    <phoneticPr fontId="1"/>
  </si>
  <si>
    <t>公益財団法人さいたま市産業創造財団</t>
  </si>
  <si>
    <t>公益社団法人さいたま観光国際協会</t>
    <rPh sb="0" eb="2">
      <t>コウエキ</t>
    </rPh>
    <phoneticPr fontId="1"/>
  </si>
  <si>
    <t>公益財団法人さいたま市公園緑地協会</t>
  </si>
  <si>
    <t>一般財団法人さいたま市都市整備公社</t>
    <rPh sb="0" eb="2">
      <t>イッパン</t>
    </rPh>
    <rPh sb="2" eb="4">
      <t>ザイダン</t>
    </rPh>
    <rPh sb="4" eb="6">
      <t>ホウジン</t>
    </rPh>
    <rPh sb="10" eb="11">
      <t>シ</t>
    </rPh>
    <rPh sb="11" eb="13">
      <t>トシ</t>
    </rPh>
    <rPh sb="13" eb="15">
      <t>セイビ</t>
    </rPh>
    <rPh sb="15" eb="17">
      <t>コウシャ</t>
    </rPh>
    <phoneticPr fontId="1"/>
  </si>
  <si>
    <t>北浦和ターミナルビル株式会社</t>
  </si>
  <si>
    <t>与野都市開発株式会社</t>
  </si>
  <si>
    <t>岩槻都市振興株式会社</t>
  </si>
  <si>
    <t>一般財団法人さいたま市土地区画整理協会</t>
    <rPh sb="0" eb="2">
      <t>イッパン</t>
    </rPh>
    <phoneticPr fontId="1"/>
  </si>
  <si>
    <t>埼玉高速鉄道株式会社</t>
    <rPh sb="6" eb="10">
      <t>カブシキガイシャ</t>
    </rPh>
    <phoneticPr fontId="17"/>
  </si>
  <si>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</si>
  <si>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</si>
  <si>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</si>
  <si>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</si>
  <si>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</si>
  <si>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</si>
  <si>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</si>
  <si>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</si>
  <si>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</si>
  <si>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</si>
  <si>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</si>
  <si>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</si>
  <si>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</si>
  <si>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</si>
  <si>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▲41</t>
  </si>
  <si>
    <t>〇</t>
  </si>
  <si>
    <t>-</t>
    <phoneticPr fontId="2"/>
  </si>
  <si>
    <t>彩の国さいたま人づくり広域連合</t>
    <rPh sb="0" eb="1">
      <t>サイ</t>
    </rPh>
    <rPh sb="2" eb="3">
      <t>クニ</t>
    </rPh>
    <rPh sb="7" eb="8">
      <t>ヒト</t>
    </rPh>
    <rPh sb="11" eb="13">
      <t>コウイキ</t>
    </rPh>
    <rPh sb="13" eb="15">
      <t>レンゴウ</t>
    </rPh>
    <phoneticPr fontId="18"/>
  </si>
  <si>
    <t>埼玉県都市競艇組合</t>
    <rPh sb="0" eb="3">
      <t>サイタマケン</t>
    </rPh>
    <rPh sb="3" eb="5">
      <t>トシ</t>
    </rPh>
    <rPh sb="5" eb="7">
      <t>キョウテイ</t>
    </rPh>
    <rPh sb="7" eb="9">
      <t>クミアイ</t>
    </rPh>
    <phoneticPr fontId="18"/>
  </si>
  <si>
    <t>埼玉県浦和競馬組合</t>
    <rPh sb="0" eb="3">
      <t>サイタマケン</t>
    </rPh>
    <rPh sb="3" eb="5">
      <t>ウラワ</t>
    </rPh>
    <rPh sb="5" eb="7">
      <t>ケイバ</t>
    </rPh>
    <rPh sb="7" eb="9">
      <t>クミアイ</t>
    </rPh>
    <phoneticPr fontId="18"/>
  </si>
  <si>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18"/>
  </si>
  <si>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18"/>
  </si>
  <si>
    <t>公共施設マネジメント基金</t>
    <phoneticPr fontId="5"/>
  </si>
  <si>
    <t>庁舎整備基金</t>
    <phoneticPr fontId="5"/>
  </si>
  <si>
    <t>合併振興基金</t>
    <phoneticPr fontId="5"/>
  </si>
  <si>
    <t>都市開発基金</t>
    <phoneticPr fontId="5"/>
  </si>
  <si>
    <t>災害救助基金</t>
    <phoneticPr fontId="5"/>
  </si>
  <si>
    <t>-</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</si>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</sst>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3632-48AE-AA06-420391BA05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61078</c:v>
                </c:pt>
                <c:pt idx="1">
                  <c:v>62747</c:v>
                </c:pt>
                <c:pt idx="2">
                  <c:v>55672</c:v>
                </c:pt>
                <c:pt idx="3">
                  <c:v>51789</c:v>
                </c:pt>
                <c:pt idx="4">
                  <c:v>53789</c:v>
                </c:pt>
              </c:numCache>
            </c:numRef>
          </c:val>
          <c:smooth val="0"/>
          <c:extLst>
            <c:ext xmlns:c16="http://schemas.microsoft.com/office/drawing/2014/chart" uri="{C3380CC4-5D6E-409C-BE32-E72D297353CC}">
              <c16:uniqueId val="{00000001-3632-48AE-AA06-420391BA05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c:v>
                </c:pt>
                <c:pt idx="1">
                  <c:v>0.49</c:v>
                </c:pt>
                <c:pt idx="2">
                  <c:v>0.57999999999999996</c:v>
                </c:pt>
                <c:pt idx="3">
                  <c:v>2.52</c:v>
                </c:pt>
                <c:pt idx="4">
                  <c:v>2.2400000000000002</c:v>
                </c:pt>
              </c:numCache>
            </c:numRef>
          </c:val>
          <c:extLst>
            <c:ext xmlns:c16="http://schemas.microsoft.com/office/drawing/2014/chart" uri="{C3380CC4-5D6E-409C-BE32-E72D297353CC}">
              <c16:uniqueId val="{00000000-4BD2-440D-A725-376ADB9DF8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6.42</c:v>
                </c:pt>
                <c:pt idx="1">
                  <c:v>7.61</c:v>
                </c:pt>
                <c:pt idx="2">
                  <c:v>7.55</c:v>
                </c:pt>
                <c:pt idx="3">
                  <c:v>7.27</c:v>
                </c:pt>
                <c:pt idx="4">
                  <c:v>9.27</c:v>
                </c:pt>
              </c:numCache>
            </c:numRef>
          </c:val>
          <c:extLst>
            <c:ext xmlns:c16="http://schemas.microsoft.com/office/drawing/2014/chart" uri="{C3380CC4-5D6E-409C-BE32-E72D297353CC}">
              <c16:uniqueId val="{00000001-4BD2-440D-A725-376ADB9DF8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0.47</c:v>
                </c:pt>
                <c:pt idx="1">
                  <c:v>0.49</c:v>
                </c:pt>
                <c:pt idx="2">
                  <c:v>0.08</c:v>
                </c:pt>
                <c:pt idx="3">
                  <c:v>1.87</c:v>
                </c:pt>
                <c:pt idx="4">
                  <c:v>2.2400000000000002</c:v>
                </c:pt>
              </c:numCache>
            </c:numRef>
          </c:val>
          <c:smooth val="0"/>
          <c:extLst>
            <c:ext xmlns:c16="http://schemas.microsoft.com/office/drawing/2014/chart" uri="{C3380CC4-5D6E-409C-BE32-E72D297353CC}">
              <c16:uniqueId val="{00000002-4BD2-440D-A725-376ADB9DF8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18A-46D9-AC1D-3E3E6C8765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8A-46D9-AC1D-3E3E6C87659D}"/>
            </c:ext>
          </c:extLst>
        </c:ser>
        <c:ser>
          <c:idx val="2"/>
          <c:order val="2"/>
          <c:tx>
            <c:strRef>
              <c:f>データシート!$A$29</c:f>
              <c:strCache>
                <c:ptCount val="1"/>
                <c:pt idx="0">
                  <c:v>さいたま市食肉中央卸売市場及びと畜場事業特別会計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2-918A-46D9-AC1D-3E3E6C87659D}"/>
            </c:ext>
          </c:extLst>
        </c:ser>
        <c:ser>
          <c:idx val="3"/>
          <c:order val="3"/>
          <c:tx>
            <c:strRef>
              <c:f>データシート!$A$30</c:f>
              <c:strCache>
                <c:ptCount val="1"/>
                <c:pt idx="0">
                  <c:v>さいたま市後期高齢者医療事業特別会計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18A-46D9-AC1D-3E3E6C87659D}"/>
            </c:ext>
          </c:extLst>
        </c:ser>
        <c:ser>
          <c:idx val="4"/>
          <c:order val="4"/>
          <c:tx>
            <c:strRef>
              <c:f>データシート!$A$31</c:f>
              <c:strCache>
                <c:ptCount val="1"/>
                <c:pt idx="0">
                  <c:v>さいたま市国民健康保険事業特別会計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0.68</c:v>
                </c:pt>
                <c:pt idx="2">
                  <c:v>#N/A</c:v>
                </c:pt>
                <c:pt idx="3">
                  <c:v>0.01</c:v>
                </c:pt>
                <c:pt idx="4">
                  <c:v>#N/A</c:v>
                </c:pt>
                <c:pt idx="5">
                  <c:v>0.03</c:v>
                </c:pt>
                <c:pt idx="6">
                  <c:v>#N/A</c:v>
                </c:pt>
                <c:pt idx="7">
                  <c:v>0.47</c:v>
                </c:pt>
                <c:pt idx="8">
                  <c:v>#N/A</c:v>
                </c:pt>
                <c:pt idx="9">
                  <c:v>0.11</c:v>
                </c:pt>
              </c:numCache>
            </c:numRef>
          </c:val>
          <c:extLst>
            <c:ext xmlns:c16="http://schemas.microsoft.com/office/drawing/2014/chart" uri="{C3380CC4-5D6E-409C-BE32-E72D297353CC}">
              <c16:uniqueId val="{00000004-918A-46D9-AC1D-3E3E6C87659D}"/>
            </c:ext>
          </c:extLst>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0.33</c:v>
                </c:pt>
                <c:pt idx="4">
                  <c:v>#N/A</c:v>
                </c:pt>
                <c:pt idx="5">
                  <c:v>0.24</c:v>
                </c:pt>
                <c:pt idx="6">
                  <c:v>#N/A</c:v>
                </c:pt>
                <c:pt idx="7">
                  <c:v>0.63</c:v>
                </c:pt>
                <c:pt idx="8">
                  <c:v>#N/A</c:v>
                </c:pt>
                <c:pt idx="9">
                  <c:v>0.64</c:v>
                </c:pt>
              </c:numCache>
            </c:numRef>
          </c:val>
          <c:extLst>
            <c:ext xmlns:c16="http://schemas.microsoft.com/office/drawing/2014/chart" uri="{C3380CC4-5D6E-409C-BE32-E72D297353CC}">
              <c16:uniqueId val="{00000005-918A-46D9-AC1D-3E3E6C87659D}"/>
            </c:ext>
          </c:extLst>
        </c:ser>
        <c:ser>
          <c:idx val="6"/>
          <c:order val="6"/>
          <c:tx>
            <c:strRef>
              <c:f>データシート!$A$33</c:f>
              <c:strCache>
                <c:ptCount val="1"/>
                <c:pt idx="0">
                  <c:v>さいたま市下水道事業会計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1.06</c:v>
                </c:pt>
                <c:pt idx="2">
                  <c:v>#N/A</c:v>
                </c:pt>
                <c:pt idx="3">
                  <c:v>1.33</c:v>
                </c:pt>
                <c:pt idx="4">
                  <c:v>#N/A</c:v>
                </c:pt>
                <c:pt idx="5">
                  <c:v>1.54</c:v>
                </c:pt>
                <c:pt idx="6">
                  <c:v>#N/A</c:v>
                </c:pt>
                <c:pt idx="7">
                  <c:v>1.68</c:v>
                </c:pt>
                <c:pt idx="8">
                  <c:v>#N/A</c:v>
                </c:pt>
                <c:pt idx="9">
                  <c:v>1.72</c:v>
                </c:pt>
              </c:numCache>
            </c:numRef>
          </c:val>
          <c:extLst>
            <c:ext xmlns:c16="http://schemas.microsoft.com/office/drawing/2014/chart" uri="{C3380CC4-5D6E-409C-BE32-E72D297353CC}">
              <c16:uniqueId val="{00000006-918A-46D9-AC1D-3E3E6C87659D}"/>
            </c:ext>
          </c:extLst>
        </c:ser>
        <c:ser>
          <c:idx val="7"/>
          <c:order val="7"/>
          <c:tx>
            <c:strRef>
              <c:f>データシート!$A$34</c:f>
              <c:strCache>
                <c:ptCount val="1"/>
                <c:pt idx="0">
                  <c:v>さいたま市病院事業会計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1.97</c:v>
                </c:pt>
                <c:pt idx="2">
                  <c:v>#N/A</c:v>
                </c:pt>
                <c:pt idx="3">
                  <c:v>1.85</c:v>
                </c:pt>
                <c:pt idx="4">
                  <c:v>#N/A</c:v>
                </c:pt>
                <c:pt idx="5">
                  <c:v>0.8</c:v>
                </c:pt>
                <c:pt idx="6">
                  <c:v>#N/A</c:v>
                </c:pt>
                <c:pt idx="7">
                  <c:v>1.46</c:v>
                </c:pt>
                <c:pt idx="8">
                  <c:v>#N/A</c:v>
                </c:pt>
                <c:pt idx="9">
                  <c:v>2.1</c:v>
                </c:pt>
              </c:numCache>
            </c:numRef>
          </c:val>
          <c:extLst>
            <c:ext xmlns:c16="http://schemas.microsoft.com/office/drawing/2014/chart" uri="{C3380CC4-5D6E-409C-BE32-E72D297353CC}">
              <c16:uniqueId val="{00000007-918A-46D9-AC1D-3E3E6C8765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c:v>
                </c:pt>
                <c:pt idx="2">
                  <c:v>#N/A</c:v>
                </c:pt>
                <c:pt idx="3">
                  <c:v>0.49</c:v>
                </c:pt>
                <c:pt idx="4">
                  <c:v>#N/A</c:v>
                </c:pt>
                <c:pt idx="5">
                  <c:v>0.57999999999999996</c:v>
                </c:pt>
                <c:pt idx="6">
                  <c:v>#N/A</c:v>
                </c:pt>
                <c:pt idx="7">
                  <c:v>2.5099999999999998</c:v>
                </c:pt>
                <c:pt idx="8">
                  <c:v>#N/A</c:v>
                </c:pt>
                <c:pt idx="9">
                  <c:v>2.2400000000000002</c:v>
                </c:pt>
              </c:numCache>
            </c:numRef>
          </c:val>
          <c:extLst>
            <c:ext xmlns:c16="http://schemas.microsoft.com/office/drawing/2014/chart" uri="{C3380CC4-5D6E-409C-BE32-E72D297353CC}">
              <c16:uniqueId val="{00000008-918A-46D9-AC1D-3E3E6C87659D}"/>
            </c:ext>
          </c:extLst>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4.88</c:v>
                </c:pt>
                <c:pt idx="2">
                  <c:v>#N/A</c:v>
                </c:pt>
                <c:pt idx="3">
                  <c:v>4.37</c:v>
                </c:pt>
                <c:pt idx="4">
                  <c:v>#N/A</c:v>
                </c:pt>
                <c:pt idx="5">
                  <c:v>3.91</c:v>
                </c:pt>
                <c:pt idx="6">
                  <c:v>#N/A</c:v>
                </c:pt>
                <c:pt idx="7">
                  <c:v>3.64</c:v>
                </c:pt>
                <c:pt idx="8">
                  <c:v>#N/A</c:v>
                </c:pt>
                <c:pt idx="9">
                  <c:v>3.84</c:v>
                </c:pt>
              </c:numCache>
            </c:numRef>
          </c:val>
          <c:extLst>
            <c:ext xmlns:c16="http://schemas.microsoft.com/office/drawing/2014/chart" uri="{C3380CC4-5D6E-409C-BE32-E72D297353CC}">
              <c16:uniqueId val="{00000009-918A-46D9-AC1D-3E3E6C8765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41772</c:v>
                </c:pt>
                <c:pt idx="5">
                  <c:v>42794</c:v>
                </c:pt>
                <c:pt idx="8">
                  <c:v>41621</c:v>
                </c:pt>
                <c:pt idx="11">
                  <c:v>41316</c:v>
                </c:pt>
                <c:pt idx="14">
                  <c:v>39956</c:v>
                </c:pt>
              </c:numCache>
            </c:numRef>
          </c:val>
          <c:extLst>
            <c:ext xmlns:c16="http://schemas.microsoft.com/office/drawing/2014/chart" uri="{C3380CC4-5D6E-409C-BE32-E72D297353CC}">
              <c16:uniqueId val="{00000000-C1E0-4392-B2B7-182CB77BA6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E0-4392-B2B7-182CB77BA6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356</c:v>
                </c:pt>
                <c:pt idx="3">
                  <c:v>366</c:v>
                </c:pt>
                <c:pt idx="6">
                  <c:v>581</c:v>
                </c:pt>
                <c:pt idx="9">
                  <c:v>577</c:v>
                </c:pt>
                <c:pt idx="12">
                  <c:v>570</c:v>
                </c:pt>
              </c:numCache>
            </c:numRef>
          </c:val>
          <c:extLst>
            <c:ext xmlns:c16="http://schemas.microsoft.com/office/drawing/2014/chart" uri="{C3380CC4-5D6E-409C-BE32-E72D297353CC}">
              <c16:uniqueId val="{00000002-C1E0-4392-B2B7-182CB77BA6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E0-4392-B2B7-182CB77BA6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4720</c:v>
                </c:pt>
                <c:pt idx="3">
                  <c:v>5033</c:v>
                </c:pt>
                <c:pt idx="6">
                  <c:v>4435</c:v>
                </c:pt>
                <c:pt idx="9">
                  <c:v>5143</c:v>
                </c:pt>
                <c:pt idx="12">
                  <c:v>5417</c:v>
                </c:pt>
              </c:numCache>
            </c:numRef>
          </c:val>
          <c:extLst>
            <c:ext xmlns:c16="http://schemas.microsoft.com/office/drawing/2014/chart" uri="{C3380CC4-5D6E-409C-BE32-E72D297353CC}">
              <c16:uniqueId val="{00000004-C1E0-4392-B2B7-182CB77BA6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3333</c:v>
                </c:pt>
                <c:pt idx="3">
                  <c:v>3333</c:v>
                </c:pt>
                <c:pt idx="6">
                  <c:v>3333</c:v>
                </c:pt>
                <c:pt idx="9">
                  <c:v>3333</c:v>
                </c:pt>
                <c:pt idx="12">
                  <c:v>3333</c:v>
                </c:pt>
              </c:numCache>
            </c:numRef>
          </c:val>
          <c:extLst>
            <c:ext xmlns:c16="http://schemas.microsoft.com/office/drawing/2014/chart" uri="{C3380CC4-5D6E-409C-BE32-E72D297353CC}">
              <c16:uniqueId val="{00000005-C1E0-4392-B2B7-182CB77BA6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E0-4392-B2B7-182CB77BA6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46705</c:v>
                </c:pt>
                <c:pt idx="3">
                  <c:v>47554</c:v>
                </c:pt>
                <c:pt idx="6">
                  <c:v>49397</c:v>
                </c:pt>
                <c:pt idx="9">
                  <c:v>51260</c:v>
                </c:pt>
                <c:pt idx="12">
                  <c:v>51303</c:v>
                </c:pt>
              </c:numCache>
            </c:numRef>
          </c:val>
          <c:extLst>
            <c:ext xmlns:c16="http://schemas.microsoft.com/office/drawing/2014/chart" uri="{C3380CC4-5D6E-409C-BE32-E72D297353CC}">
              <c16:uniqueId val="{00000007-C1E0-4392-B2B7-182CB77BA6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13342</c:v>
                </c:pt>
                <c:pt idx="2">
                  <c:v>#N/A</c:v>
                </c:pt>
                <c:pt idx="3">
                  <c:v>#N/A</c:v>
                </c:pt>
                <c:pt idx="4">
                  <c:v>13492</c:v>
                </c:pt>
                <c:pt idx="5">
                  <c:v>#N/A</c:v>
                </c:pt>
                <c:pt idx="6">
                  <c:v>#N/A</c:v>
                </c:pt>
                <c:pt idx="7">
                  <c:v>16125</c:v>
                </c:pt>
                <c:pt idx="8">
                  <c:v>#N/A</c:v>
                </c:pt>
                <c:pt idx="9">
                  <c:v>#N/A</c:v>
                </c:pt>
                <c:pt idx="10">
                  <c:v>18997</c:v>
                </c:pt>
                <c:pt idx="11">
                  <c:v>#N/A</c:v>
                </c:pt>
                <c:pt idx="12">
                  <c:v>#N/A</c:v>
                </c:pt>
                <c:pt idx="13">
                  <c:v>20667</c:v>
                </c:pt>
                <c:pt idx="14">
                  <c:v>#N/A</c:v>
                </c:pt>
              </c:numCache>
            </c:numRef>
          </c:val>
          <c:smooth val="0"/>
          <c:extLst>
            <c:ext xmlns:c16="http://schemas.microsoft.com/office/drawing/2014/chart" uri="{C3380CC4-5D6E-409C-BE32-E72D297353CC}">
              <c16:uniqueId val="{00000008-C1E0-4392-B2B7-182CB77BA6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390685</c:v>
                </c:pt>
                <c:pt idx="5">
                  <c:v>384431</c:v>
                </c:pt>
                <c:pt idx="8">
                  <c:v>378372</c:v>
                </c:pt>
                <c:pt idx="11">
                  <c:v>377319</c:v>
                </c:pt>
                <c:pt idx="14">
                  <c:v>388044</c:v>
                </c:pt>
              </c:numCache>
            </c:numRef>
          </c:val>
          <c:extLst>
            <c:ext xmlns:c16="http://schemas.microsoft.com/office/drawing/2014/chart" uri="{C3380CC4-5D6E-409C-BE32-E72D297353CC}">
              <c16:uniqueId val="{00000000-552B-4068-980E-810B52071D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99629</c:v>
                </c:pt>
                <c:pt idx="5">
                  <c:v>103898</c:v>
                </c:pt>
                <c:pt idx="8">
                  <c:v>98808</c:v>
                </c:pt>
                <c:pt idx="11">
                  <c:v>102481</c:v>
                </c:pt>
                <c:pt idx="14">
                  <c:v>99277</c:v>
                </c:pt>
              </c:numCache>
            </c:numRef>
          </c:val>
          <c:extLst>
            <c:ext xmlns:c16="http://schemas.microsoft.com/office/drawing/2014/chart" uri="{C3380CC4-5D6E-409C-BE32-E72D297353CC}">
              <c16:uniqueId val="{00000001-552B-4068-980E-810B52071D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69129</c:v>
                </c:pt>
                <c:pt idx="5">
                  <c:v>67555</c:v>
                </c:pt>
                <c:pt idx="8">
                  <c:v>61315</c:v>
                </c:pt>
                <c:pt idx="11">
                  <c:v>59776</c:v>
                </c:pt>
                <c:pt idx="14">
                  <c:v>74211</c:v>
                </c:pt>
              </c:numCache>
            </c:numRef>
          </c:val>
          <c:extLst>
            <c:ext xmlns:c16="http://schemas.microsoft.com/office/drawing/2014/chart" uri="{C3380CC4-5D6E-409C-BE32-E72D297353CC}">
              <c16:uniqueId val="{00000002-552B-4068-980E-810B52071D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2B-4068-980E-810B52071D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2B-4068-980E-810B52071D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637</c:v>
                </c:pt>
                <c:pt idx="3">
                  <c:v>530</c:v>
                </c:pt>
                <c:pt idx="6">
                  <c:v>435</c:v>
                </c:pt>
                <c:pt idx="9">
                  <c:v>407</c:v>
                </c:pt>
                <c:pt idx="12">
                  <c:v>407</c:v>
                </c:pt>
              </c:numCache>
            </c:numRef>
          </c:val>
          <c:extLst>
            <c:ext xmlns:c16="http://schemas.microsoft.com/office/drawing/2014/chart" uri="{C3380CC4-5D6E-409C-BE32-E72D297353CC}">
              <c16:uniqueId val="{00000005-552B-4068-980E-810B52071D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77602</c:v>
                </c:pt>
                <c:pt idx="3">
                  <c:v>74885</c:v>
                </c:pt>
                <c:pt idx="6">
                  <c:v>74154</c:v>
                </c:pt>
                <c:pt idx="9">
                  <c:v>75224</c:v>
                </c:pt>
                <c:pt idx="12">
                  <c:v>74603</c:v>
                </c:pt>
              </c:numCache>
            </c:numRef>
          </c:val>
          <c:extLst>
            <c:ext xmlns:c16="http://schemas.microsoft.com/office/drawing/2014/chart" uri="{C3380CC4-5D6E-409C-BE32-E72D297353CC}">
              <c16:uniqueId val="{00000006-552B-4068-980E-810B52071D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52B-4068-980E-810B52071D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59105</c:v>
                </c:pt>
                <c:pt idx="3">
                  <c:v>60801</c:v>
                </c:pt>
                <c:pt idx="6">
                  <c:v>75693</c:v>
                </c:pt>
                <c:pt idx="9">
                  <c:v>73023</c:v>
                </c:pt>
                <c:pt idx="12">
                  <c:v>70512</c:v>
                </c:pt>
              </c:numCache>
            </c:numRef>
          </c:val>
          <c:extLst>
            <c:ext xmlns:c16="http://schemas.microsoft.com/office/drawing/2014/chart" uri="{C3380CC4-5D6E-409C-BE32-E72D297353CC}">
              <c16:uniqueId val="{00000008-552B-4068-980E-810B52071D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1608</c:v>
                </c:pt>
                <c:pt idx="3">
                  <c:v>5112</c:v>
                </c:pt>
                <c:pt idx="6">
                  <c:v>4599</c:v>
                </c:pt>
                <c:pt idx="9">
                  <c:v>4078</c:v>
                </c:pt>
                <c:pt idx="12">
                  <c:v>4277</c:v>
                </c:pt>
              </c:numCache>
            </c:numRef>
          </c:val>
          <c:extLst>
            <c:ext xmlns:c16="http://schemas.microsoft.com/office/drawing/2014/chart" uri="{C3380CC4-5D6E-409C-BE32-E72D297353CC}">
              <c16:uniqueId val="{00000009-552B-4068-980E-810B52071D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461232</c:v>
                </c:pt>
                <c:pt idx="3">
                  <c:v>471864</c:v>
                </c:pt>
                <c:pt idx="6">
                  <c:v>471043</c:v>
                </c:pt>
                <c:pt idx="9">
                  <c:v>466542</c:v>
                </c:pt>
                <c:pt idx="12">
                  <c:v>468335</c:v>
                </c:pt>
              </c:numCache>
            </c:numRef>
          </c:val>
          <c:extLst>
            <c:ext xmlns:c16="http://schemas.microsoft.com/office/drawing/2014/chart" uri="{C3380CC4-5D6E-409C-BE32-E72D297353CC}">
              <c16:uniqueId val="{0000000A-552B-4068-980E-810B52071D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40743</c:v>
                </c:pt>
                <c:pt idx="2">
                  <c:v>#N/A</c:v>
                </c:pt>
                <c:pt idx="3">
                  <c:v>#N/A</c:v>
                </c:pt>
                <c:pt idx="4">
                  <c:v>57308</c:v>
                </c:pt>
                <c:pt idx="5">
                  <c:v>#N/A</c:v>
                </c:pt>
                <c:pt idx="6">
                  <c:v>#N/A</c:v>
                </c:pt>
                <c:pt idx="7">
                  <c:v>87430</c:v>
                </c:pt>
                <c:pt idx="8">
                  <c:v>#N/A</c:v>
                </c:pt>
                <c:pt idx="9">
                  <c:v>#N/A</c:v>
                </c:pt>
                <c:pt idx="10">
                  <c:v>79697</c:v>
                </c:pt>
                <c:pt idx="11">
                  <c:v>#N/A</c:v>
                </c:pt>
                <c:pt idx="12">
                  <c:v>#N/A</c:v>
                </c:pt>
                <c:pt idx="13">
                  <c:v>56603</c:v>
                </c:pt>
                <c:pt idx="14">
                  <c:v>#N/A</c:v>
                </c:pt>
              </c:numCache>
            </c:numRef>
          </c:val>
          <c:smooth val="0"/>
          <c:extLst>
            <c:ext xmlns:c16="http://schemas.microsoft.com/office/drawing/2014/chart" uri="{C3380CC4-5D6E-409C-BE32-E72D297353CC}">
              <c16:uniqueId val="{0000000B-552B-4068-980E-810B52071D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22748</c:v>
                </c:pt>
                <c:pt idx="1">
                  <c:v>22497</c:v>
                </c:pt>
                <c:pt idx="2">
                  <c:v>30288</c:v>
                </c:pt>
              </c:numCache>
            </c:numRef>
          </c:val>
          <c:extLst>
            <c:ext xmlns:c16="http://schemas.microsoft.com/office/drawing/2014/chart" uri="{C3380CC4-5D6E-409C-BE32-E72D297353CC}">
              <c16:uniqueId val="{00000000-B1AE-49FD-8D67-B699424AE9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2172</c:v>
                </c:pt>
                <c:pt idx="1">
                  <c:v>1831</c:v>
                </c:pt>
                <c:pt idx="2">
                  <c:v>1489</c:v>
                </c:pt>
              </c:numCache>
            </c:numRef>
          </c:val>
          <c:extLst>
            <c:ext xmlns:c16="http://schemas.microsoft.com/office/drawing/2014/chart" uri="{C3380CC4-5D6E-409C-BE32-E72D297353CC}">
              <c16:uniqueId val="{00000001-B1AE-49FD-8D67-B699424AE9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17646</c:v>
                </c:pt>
                <c:pt idx="1">
                  <c:v>19892</c:v>
                </c:pt>
                <c:pt idx="2">
                  <c:v>24831</c:v>
                </c:pt>
              </c:numCache>
            </c:numRef>
          </c:val>
          <c:extLst>
            <c:ext xmlns:c16="http://schemas.microsoft.com/office/drawing/2014/chart" uri="{C3380CC4-5D6E-409C-BE32-E72D297353CC}">
              <c16:uniqueId val="{00000002-B1AE-49FD-8D67-B699424AE9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元利償還金等</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については、公営企業債の元利償還金に対する繰入金が増加したことから、全体として増加した。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算入公債費等</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については、都市計画事業の財源として発行された地方債の償還額に充当した都市計画税の減額等により減少した。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今後も、有利な地方債を活用しながら、市債残高を見据えた普通建設事業の平準化に努める。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総務省が示す積立ルールが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年償還で毎年度の積立額を発行額の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分の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としているのに対し、本市では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年償還を予定しており、発行年度を含めて</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年据置後、発行額の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％ずつ積み立てているため乖離が生じている。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将来負担額</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については、公営企業債等繰入見込額が減少したこと等により、全体で減少した。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充当可能財源等</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については、充当可能基金が、財政調整基金や公共施設マネジメント基金等の積立てにより増加し、基準財政需要額に算入される公債費も増加したため、全体で増加した。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今後もインフラ整備や施設の老朽化対策により将来負担額の増加が見込まれることから、普通建設事業の平準化を図り、財政の健全化に努めていく必要がある。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埼玉県さいたま市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前年度決算剰余金を「財政調整基金」に</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7,791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百万円を積み立てた。また、「公共施設マネジメント基金」から公共施設の計画的な保全及び更新の資金に充てるため、</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百万円を積立てたこと等により、基金全体としては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12,388</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財政調整基金は、財政の年度間調整を図るため、予算編成において財源不足が生じた場合、取崩しを行う。また、決算において剰余金が生じた場合には、地方財政法の規定に基づき、積立てを行う。</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減債基金は、市債の償還に必要な財源に不足が生じた場合、取崩しを行う。</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公共施設マネジメント基金は、公共施設の計画的な保全及び更新を行っていくことから、継続して積立てを行うとともに、必要な財源に充てるため、取崩しを行う。</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庁舎整備基金　　　　　　：庁舎（本庁舎又は区役所庁舎）の整備に必要な経費への充当</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 公共施設マネジメント基金：市の公共施設の計画的な保全及び更新に必要な経費への充当</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庁舎整備基金：庁舎整備に必要な経費の財源を確保するため、</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百万円の積立てを行ったこと等により、基金残高が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公共施設マネジメント基金：市の公共施設の計画的な保全及び更新を行うため、</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535</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百万円を取り崩したため、基金残高が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4,465</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庁舎整備基金：庁舎整備に必要な経費の財源を確保するため、継続して積立てを行う。</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公共施設マネジメント基金：市の公共施設の計画的な保全及び更新に必要な経費の財源を確保するため、継続して積立てを行う。一方で、保全及び更新に必要な経費の財源に充てるため、取崩しを行う。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前年度決算剰余金等で</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7,791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百万円を積み立てたため基金残高が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7,791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決算において剰余金が生じた場合には、地方財政法の規定に基づき、積立てを行う。</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6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また、財政の年度間調整を図るため、予算編成において財源不足が生じた場合、取崩しを行う。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市債の償還に必要な資金等として</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342</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百万円を取り崩したこと等により、基金残高が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342</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繰上償還に代わる措置として減債基金への積立てを実施した分については、平成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年度にかけて取り崩すことを予定している。</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また、市債の償還に必要な財源に不足が生じた場合、取崩しを行う。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市民の所得水準が高く、類似団体平均を上回る税収があるため、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となっており、近年横ばい傾向となっている。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単年度の算定結果では、令和元年度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と安定的に推移しており、引き続き、税の徴収強化等により歳入の確保に努める。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129117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611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78317</xdr:rowOff>
    </xdr:from>
    <xdr:to>
      <xdr:col>23</xdr:col>
      <xdr:colOff>184150</xdr:colOff>
      <xdr:row>37</xdr:row>
      <xdr:rowOff>8467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94844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人件費、扶助費等の経常経費が増となったことにより、算定上の分子が約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億円増加したものの、臨時財政対策債の増、地方交付税の増、地方消費税の税率引上げに伴う地方消費税交付金の増加等により、算定上の分母となる経常的な一般財源収入が約</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億円増加したことにより、経常収支比率が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今後も公債費や扶助費の増加が見込まれるため、引き続き、市税を始めとする自主財源の確保や事務事業の見直しによる経常経費の削減に努める。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108555</xdr:rowOff>
    </xdr:from>
    <xdr:to>
      <xdr:col>23</xdr:col>
      <xdr:colOff>133350</xdr:colOff>
      <xdr:row>66</xdr:row>
      <xdr:rowOff>145748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09905"/>
          <a:ext cx="8382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145748</xdr:rowOff>
    </xdr:from>
    <xdr:to>
      <xdr:col>19</xdr:col>
      <xdr:colOff>133350</xdr:colOff>
      <xdr:row>67</xdr:row>
      <xdr:rowOff>158145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46144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35275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135165</xdr:rowOff>
    </xdr:from>
    <xdr:to>
      <xdr:col>15</xdr:col>
      <xdr:colOff>82550</xdr:colOff>
      <xdr:row>67</xdr:row>
      <xdr:rowOff>158145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6223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35275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168728</xdr:rowOff>
    </xdr:from>
    <xdr:to>
      <xdr:col>11</xdr:col>
      <xdr:colOff>31750</xdr:colOff>
      <xdr:row>67</xdr:row>
      <xdr:rowOff>135165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4844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160762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57755</xdr:rowOff>
    </xdr:from>
    <xdr:to>
      <xdr:col>23</xdr:col>
      <xdr:colOff>184150</xdr:colOff>
      <xdr:row>63</xdr:row>
      <xdr:rowOff>159355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74282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94948</xdr:rowOff>
    </xdr:from>
    <xdr:to>
      <xdr:col>19</xdr:col>
      <xdr:colOff>184150</xdr:colOff>
      <xdr:row>67</xdr:row>
      <xdr:rowOff>25098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107345</xdr:rowOff>
    </xdr:from>
    <xdr:to>
      <xdr:col>15</xdr:col>
      <xdr:colOff>133350</xdr:colOff>
      <xdr:row>68</xdr:row>
      <xdr:rowOff>37495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22272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84365</xdr:rowOff>
    </xdr:from>
    <xdr:to>
      <xdr:col>11</xdr:col>
      <xdr:colOff>82550</xdr:colOff>
      <xdr:row>68</xdr:row>
      <xdr:rowOff>14515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5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170742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65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117928</xdr:rowOff>
    </xdr:from>
    <xdr:to>
      <xdr:col>7</xdr:col>
      <xdr:colOff>31750</xdr:colOff>
      <xdr:row>67</xdr:row>
      <xdr:rowOff>48078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32855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主に新型コロナウイルスワクチン接種事業に係る事務費等の増により、物件費が増加したほか、人件費、維持改修費も令和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年度決算を上回る数値であったが、人口が</a:t>
          </a:r>
          <a:r>
            <a:rPr kumimoji="1" lang="en-US" altLang="ja-JP" sz="1300">
              <a:latin typeface="ＭＳ Ｐゴシック" panose="020B0600070205080204" pitchFamily="50" charset="-128"/>
              <a:ea typeface="ＭＳ Ｐゴシック" panose="020B0600070205080204" pitchFamily="50" charset="-128"/>
            </a:rPr>
            <a:t>7,637</a:t>
          </a:r>
          <a:r>
            <a:rPr kumimoji="1" lang="ja-JP" altLang="en-US" sz="1300">
              <a:latin typeface="ＭＳ Ｐゴシック" panose="020B0600070205080204" pitchFamily="50" charset="-128"/>
              <a:ea typeface="ＭＳ Ｐゴシック" panose="020B0600070205080204" pitchFamily="50" charset="-128"/>
            </a:rPr>
            <a:t>人増加したため（令和</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比較）、人口１人当たりの人件費・物件費等の決算額は、類似団体の平均より下回っている状態になっている。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今後も、適正な定員管理計画を進めるとともに、公民連携等の民間活力の活用の推進や、既存事業の更なる見直しによるコスト削減を図る。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168804</xdr:rowOff>
    </xdr:from>
    <xdr:to>
      <xdr:col>23</xdr:col>
      <xdr:colOff>133350</xdr:colOff>
      <xdr:row>89</xdr:row>
      <xdr:rowOff>29288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227704"/>
          <a:ext cx="0" cy="1060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1365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29288</xdr:rowOff>
    </xdr:from>
    <xdr:to>
      <xdr:col>24</xdr:col>
      <xdr:colOff>12700</xdr:colOff>
      <xdr:row>89</xdr:row>
      <xdr:rowOff>29288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8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83731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168804</xdr:rowOff>
    </xdr:from>
    <xdr:to>
      <xdr:col>24</xdr:col>
      <xdr:colOff>12700</xdr:colOff>
      <xdr:row>82</xdr:row>
      <xdr:rowOff>168804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22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17242</xdr:rowOff>
    </xdr:from>
    <xdr:to>
      <xdr:col>23</xdr:col>
      <xdr:colOff>133350</xdr:colOff>
      <xdr:row>84</xdr:row>
      <xdr:rowOff>56997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76142"/>
          <a:ext cx="838200" cy="38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29182</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60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57105</xdr:rowOff>
    </xdr:from>
    <xdr:to>
      <xdr:col>23</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17242</xdr:rowOff>
    </xdr:from>
    <xdr:to>
      <xdr:col>19</xdr:col>
      <xdr:colOff>133350</xdr:colOff>
      <xdr:row>82</xdr:row>
      <xdr:rowOff>30876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76142"/>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90343</xdr:rowOff>
    </xdr:from>
    <xdr:to>
      <xdr:col>19</xdr:col>
      <xdr:colOff>184150</xdr:colOff>
      <xdr:row>84</xdr:row>
      <xdr:rowOff>20493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5270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157735</xdr:rowOff>
    </xdr:from>
    <xdr:to>
      <xdr:col>15</xdr:col>
      <xdr:colOff>82550</xdr:colOff>
      <xdr:row>82</xdr:row>
      <xdr:rowOff>30876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5185"/>
          <a:ext cx="889000" cy="4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84534</xdr:rowOff>
    </xdr:from>
    <xdr:to>
      <xdr:col>15</xdr:col>
      <xdr:colOff>133350</xdr:colOff>
      <xdr:row>83</xdr:row>
      <xdr:rowOff>14684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170911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102622</xdr:rowOff>
    </xdr:from>
    <xdr:to>
      <xdr:col>11</xdr:col>
      <xdr:colOff>31750</xdr:colOff>
      <xdr:row>81</xdr:row>
      <xdr:rowOff>157735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90072"/>
          <a:ext cx="889000" cy="5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29663</xdr:rowOff>
    </xdr:from>
    <xdr:to>
      <xdr:col>11</xdr:col>
      <xdr:colOff>82550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28697</xdr:rowOff>
    </xdr:from>
    <xdr:to>
      <xdr:col>7</xdr:col>
      <xdr:colOff>31750</xdr:colOff>
      <xdr:row>82</xdr:row>
      <xdr:rowOff>130297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115074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6197</xdr:rowOff>
    </xdr:from>
    <xdr:to>
      <xdr:col>23</xdr:col>
      <xdr:colOff>184150</xdr:colOff>
      <xdr:row>84</xdr:row>
      <xdr:rowOff>107797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22724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5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137892</xdr:rowOff>
    </xdr:from>
    <xdr:to>
      <xdr:col>19</xdr:col>
      <xdr:colOff>184150</xdr:colOff>
      <xdr:row>82</xdr:row>
      <xdr:rowOff>68042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78219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9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151526</xdr:rowOff>
    </xdr:from>
    <xdr:to>
      <xdr:col>15</xdr:col>
      <xdr:colOff>133350</xdr:colOff>
      <xdr:row>82</xdr:row>
      <xdr:rowOff>81676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91853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106935</xdr:rowOff>
    </xdr:from>
    <xdr:to>
      <xdr:col>11</xdr:col>
      <xdr:colOff>82550</xdr:colOff>
      <xdr:row>82</xdr:row>
      <xdr:rowOff>37085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47262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51822</xdr:rowOff>
    </xdr:from>
    <xdr:to>
      <xdr:col>7</xdr:col>
      <xdr:colOff>31750</xdr:colOff>
      <xdr:row>81</xdr:row>
      <xdr:rowOff>153422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163599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0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を超え、類似団体と比較しても高い状態で推移している。職員構成の相違のほか、キャリア最終盤における給与水準の上昇の抑制が国や類似団体に比べて弱いこと等が要因と考える。</a:t>
          </a:r>
        </a:p>
        <a:p>
          <a:r>
            <a:rPr kumimoji="1" lang="ja-JP" altLang="en-US" sz="1300">
              <a:latin typeface="ＭＳ Ｐゴシック" panose="020B0600070205080204" pitchFamily="50" charset="-128"/>
              <a:ea typeface="ＭＳ Ｐゴシック" panose="020B0600070205080204" pitchFamily="50" charset="-128"/>
            </a:rPr>
            <a:t>　本市では、平成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給与制度の総合的見直し」により、給料表について国を上回る引下げを行うとともに、年功的な給与水準の抑制を図ったところであり、その効果をしっかりと検証し、引き続き市人事委員会勧告に基づく適正な給与水準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21589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80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21589</xdr:rowOff>
    </xdr:from>
    <xdr:to>
      <xdr:col>77</xdr:col>
      <xdr:colOff>44450</xdr:colOff>
      <xdr:row>89</xdr:row>
      <xdr:rowOff>93980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2806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93980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32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118111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3289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114316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20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年度にかけて、新型コロナウイルス感染症に対応するため、職員の増員を図ったところであるが、平均よりも下回る状態を維持している。</a:t>
          </a:r>
        </a:p>
        <a:p>
          <a:r>
            <a:rPr kumimoji="1" lang="ja-JP" altLang="en-US" sz="1300">
              <a:latin typeface="ＭＳ Ｐゴシック" panose="020B0600070205080204" pitchFamily="50" charset="-128"/>
              <a:ea typeface="ＭＳ Ｐゴシック" panose="020B0600070205080204" pitchFamily="50" charset="-128"/>
            </a:rPr>
            <a:t>　今後も、将来にわたって持続可能な都市として成長・発展していくため、総人件費の抑制に配慮しつつ、令和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月に策定した「さいたま市定員管理計画」に基づき、業務量に応じた適正な職員数の確保に努めていく。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122767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8595"/>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67098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0141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39598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84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67521</xdr:rowOff>
    </xdr:from>
    <xdr:to>
      <xdr:col>81</xdr:col>
      <xdr:colOff>95250</xdr:colOff>
      <xdr:row>63</xdr:row>
      <xdr:rowOff>169121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30904</xdr:rowOff>
    </xdr:from>
    <xdr:to>
      <xdr:col>77</xdr:col>
      <xdr:colOff>44450</xdr:colOff>
      <xdr:row>61</xdr:row>
      <xdr:rowOff>67098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8935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55456</xdr:rowOff>
    </xdr:from>
    <xdr:to>
      <xdr:col>77</xdr:col>
      <xdr:colOff>95250</xdr:colOff>
      <xdr:row>63</xdr:row>
      <xdr:rowOff>157056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141833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5292</xdr:rowOff>
    </xdr:from>
    <xdr:to>
      <xdr:col>72</xdr:col>
      <xdr:colOff>203200</xdr:colOff>
      <xdr:row>61</xdr:row>
      <xdr:rowOff>30904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92292"/>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70062</xdr:rowOff>
    </xdr:from>
    <xdr:to>
      <xdr:col>73</xdr:col>
      <xdr:colOff>44450</xdr:colOff>
      <xdr:row>63</xdr:row>
      <xdr:rowOff>212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156439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84244</xdr:rowOff>
    </xdr:from>
    <xdr:to>
      <xdr:col>68</xdr:col>
      <xdr:colOff>152400</xdr:colOff>
      <xdr:row>60</xdr:row>
      <xdr:rowOff>5292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9979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9737</xdr:rowOff>
    </xdr:from>
    <xdr:to>
      <xdr:col>68</xdr:col>
      <xdr:colOff>203200</xdr:colOff>
      <xdr:row>62</xdr:row>
      <xdr:rowOff>111337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8696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16298</xdr:rowOff>
    </xdr:from>
    <xdr:to>
      <xdr:col>77</xdr:col>
      <xdr:colOff>95250</xdr:colOff>
      <xdr:row>61</xdr:row>
      <xdr:rowOff>117898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128075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151554</xdr:rowOff>
    </xdr:from>
    <xdr:to>
      <xdr:col>73</xdr:col>
      <xdr:colOff>44450</xdr:colOff>
      <xdr:row>61</xdr:row>
      <xdr:rowOff>81704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91881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125942</xdr:rowOff>
    </xdr:from>
    <xdr:to>
      <xdr:col>68</xdr:col>
      <xdr:colOff>203200</xdr:colOff>
      <xdr:row>60</xdr:row>
      <xdr:rowOff>56092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66269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33444</xdr:rowOff>
    </xdr:from>
    <xdr:to>
      <xdr:col>64</xdr:col>
      <xdr:colOff>152400</xdr:colOff>
      <xdr:row>59</xdr:row>
      <xdr:rowOff>135044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145221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公債費の特定財源のうち、都市計画事業の財源として発行された地方債の償還額に充当した都市計画税が約</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億円減少したことから、前年度より指標が悪化した。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元利償還金に対する地方交付税措置のある有利な起債を活用するなど、今後も市債残高を見据えた普通建設事業費の平準化に努める。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100189</xdr:rowOff>
    </xdr:from>
    <xdr:to>
      <xdr:col>81</xdr:col>
      <xdr:colOff>44450</xdr:colOff>
      <xdr:row>41</xdr:row>
      <xdr:rowOff>22578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5818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33161</xdr:rowOff>
    </xdr:from>
    <xdr:to>
      <xdr:col>77</xdr:col>
      <xdr:colOff>44450</xdr:colOff>
      <xdr:row>40</xdr:row>
      <xdr:rowOff>100189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9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33161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643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6350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159755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臨時財政対策債発行可能額が増額したことにより、標準財政規模が</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億円増額し、さらに財政調整基金や公共施設マネジメント基金等の増額により充当可能基金額が</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億円増額したことで、</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今後もインフラ整備や施設の老朽化対策により将来負担額の増加が見込まれることから、普通建設事業の平準化を図り、財政の健全化に努める。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122386</xdr:rowOff>
    </xdr:from>
    <xdr:to>
      <xdr:col>81</xdr:col>
      <xdr:colOff>44450</xdr:colOff>
      <xdr:row>15</xdr:row>
      <xdr:rowOff>25739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22686"/>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25739</xdr:rowOff>
    </xdr:from>
    <xdr:to>
      <xdr:col>77</xdr:col>
      <xdr:colOff>44450</xdr:colOff>
      <xdr:row>15</xdr:row>
      <xdr:rowOff>56303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97489"/>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140885</xdr:rowOff>
    </xdr:from>
    <xdr:to>
      <xdr:col>72</xdr:col>
      <xdr:colOff>203200</xdr:colOff>
      <xdr:row>15</xdr:row>
      <xdr:rowOff>56303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4118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93430</xdr:rowOff>
    </xdr:from>
    <xdr:to>
      <xdr:col>68</xdr:col>
      <xdr:colOff>152400</xdr:colOff>
      <xdr:row>14</xdr:row>
      <xdr:rowOff>140885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493730"/>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71586</xdr:rowOff>
    </xdr:from>
    <xdr:to>
      <xdr:col>81</xdr:col>
      <xdr:colOff>95250</xdr:colOff>
      <xdr:row>15</xdr:row>
      <xdr:rowOff>1736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88113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1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146389</xdr:rowOff>
    </xdr:from>
    <xdr:to>
      <xdr:col>77</xdr:col>
      <xdr:colOff>95250</xdr:colOff>
      <xdr:row>15</xdr:row>
      <xdr:rowOff>76539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86716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1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5503</xdr:rowOff>
    </xdr:from>
    <xdr:to>
      <xdr:col>73</xdr:col>
      <xdr:colOff>44450</xdr:colOff>
      <xdr:row>15</xdr:row>
      <xdr:rowOff>107103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117280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90085</xdr:rowOff>
    </xdr:from>
    <xdr:to>
      <xdr:col>68</xdr:col>
      <xdr:colOff>203200</xdr:colOff>
      <xdr:row>15</xdr:row>
      <xdr:rowOff>20235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30412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42630</xdr:rowOff>
    </xdr:from>
    <xdr:to>
      <xdr:col>64</xdr:col>
      <xdr:colOff>152400</xdr:colOff>
      <xdr:row>14</xdr:row>
      <xdr:rowOff>144230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154407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81642</xdr:rowOff>
    </xdr:from>
    <xdr:ext cx="9099176" cy="425758"/>
    <xdr:sp macro="" textlink="">
      <xdr:nvSpPr>
        <xdr:cNvPr id="471" name="テキスト ボックス 470">
          <a:extLst>
            <a:ext uri="{FF2B5EF4-FFF2-40B4-BE49-F238E27FC236}">
              <a16:creationId xmlns:a16="http://schemas.microsoft.com/office/drawing/2014/main" id="{45DCB68A-B6DF-4771-85FC-085F90D07909}"/>
            </a:ext>
          </a:extLst>
        </xdr:cNvPr>
        <xdr:cNvSpPr txBox="1"/>
      </xdr:nvSpPr>
      <xdr:spPr>
        <a:xfrm>
          <a:off x="734786" y="432707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人口１人当たりの決算額は低い水準で推移しているが、経常収支比率は類似団体平均と比較して、高い水準となっている。これは人件費に占める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支弁人件費の割合が類似団体に比べ低いことが要因と考える。</a:t>
          </a:r>
        </a:p>
        <a:p>
          <a:r>
            <a:rPr kumimoji="1" lang="ja-JP" altLang="en-US" sz="1300">
              <a:latin typeface="ＭＳ Ｐゴシック" panose="020B0600070205080204" pitchFamily="50" charset="-128"/>
              <a:ea typeface="ＭＳ Ｐゴシック" panose="020B0600070205080204" pitchFamily="50" charset="-128"/>
            </a:rPr>
            <a:t>　今後も人件費の縮減に向け、業務の集約化・委託化を推進するとともに、働き方の見直しに資する取組を継続的に実施していく。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6350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4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6350</xdr:rowOff>
    </xdr:from>
    <xdr:to>
      <xdr:col>24</xdr:col>
      <xdr:colOff>114300</xdr:colOff>
      <xdr:row>33</xdr:row>
      <xdr:rowOff>6350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40</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56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40</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139700</xdr:rowOff>
    </xdr:from>
    <xdr:to>
      <xdr:col>15</xdr:col>
      <xdr:colOff>98425</xdr:colOff>
      <xdr:row>40</xdr:row>
      <xdr:rowOff>152400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9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40</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88900</xdr:rowOff>
    </xdr:from>
    <xdr:to>
      <xdr:col>15</xdr:col>
      <xdr:colOff>149225</xdr:colOff>
      <xdr:row>41</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101600</xdr:rowOff>
    </xdr:from>
    <xdr:to>
      <xdr:col>11</xdr:col>
      <xdr:colOff>60325</xdr:colOff>
      <xdr:row>41</xdr:row>
      <xdr:rowOff>31750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63500</xdr:rowOff>
    </xdr:from>
    <xdr:to>
      <xdr:col>6</xdr:col>
      <xdr:colOff>171450</xdr:colOff>
      <xdr:row>40</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人件費の抑制及び事務の効率化のための業務の民間委託化や情報システム最適化の推進等により、委託料、賃借料等が類似団体平均と比較して高い水準で推移している。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また、令和３年度は新型コロナウイルスワクチン接種事業の実施等により物件費の総額も増となった。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今後も、指定管理者制度、ＰＦＩ等の公民連携を推進するとともに、既存事業の見直しを行うことにより、コストの削減に努める。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27940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2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27940</xdr:rowOff>
    </xdr:from>
    <xdr:to>
      <xdr:col>82</xdr:col>
      <xdr:colOff>196850</xdr:colOff>
      <xdr:row>20</xdr:row>
      <xdr:rowOff>27940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5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27940</xdr:rowOff>
    </xdr:from>
    <xdr:to>
      <xdr:col>82</xdr:col>
      <xdr:colOff>107950</xdr:colOff>
      <xdr:row>21</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45694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88917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8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100330</xdr:rowOff>
    </xdr:from>
    <xdr:to>
      <xdr:col>78</xdr:col>
      <xdr:colOff>69850</xdr:colOff>
      <xdr:row>22</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700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161290</xdr:rowOff>
    </xdr:from>
    <xdr:to>
      <xdr:col>73</xdr:col>
      <xdr:colOff>180975</xdr:colOff>
      <xdr:row>22</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761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130810</xdr:rowOff>
    </xdr:from>
    <xdr:to>
      <xdr:col>69</xdr:col>
      <xdr:colOff>92075</xdr:colOff>
      <xdr:row>21</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731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102870</xdr:rowOff>
    </xdr:from>
    <xdr:to>
      <xdr:col>69</xdr:col>
      <xdr:colOff>142875</xdr:colOff>
      <xdr:row>16</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148590</xdr:rowOff>
    </xdr:from>
    <xdr:to>
      <xdr:col>82</xdr:col>
      <xdr:colOff>158750</xdr:colOff>
      <xdr:row>20</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57167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1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49530</xdr:rowOff>
    </xdr:from>
    <xdr:to>
      <xdr:col>78</xdr:col>
      <xdr:colOff>120650</xdr:colOff>
      <xdr:row>21</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6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73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125730</xdr:rowOff>
    </xdr:from>
    <xdr:to>
      <xdr:col>74</xdr:col>
      <xdr:colOff>31750</xdr:colOff>
      <xdr:row>22</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7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40657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81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110490</xdr:rowOff>
    </xdr:from>
    <xdr:to>
      <xdr:col>69</xdr:col>
      <xdr:colOff>142875</xdr:colOff>
      <xdr:row>22</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80010</xdr:rowOff>
    </xdr:from>
    <xdr:to>
      <xdr:col>65</xdr:col>
      <xdr:colOff>53975</xdr:colOff>
      <xdr:row>22</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7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比較的老年人口が少なく（令和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年国勢調査における</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歳以上の人口、全国：</a:t>
          </a:r>
          <a:r>
            <a:rPr kumimoji="1" lang="en-US" altLang="ja-JP" sz="1200">
              <a:latin typeface="ＭＳ Ｐゴシック" panose="020B0600070205080204" pitchFamily="50" charset="-128"/>
              <a:ea typeface="ＭＳ Ｐゴシック" panose="020B0600070205080204" pitchFamily="50" charset="-128"/>
            </a:rPr>
            <a:t>28.6</a:t>
          </a:r>
          <a:r>
            <a:rPr kumimoji="1" lang="ja-JP" altLang="en-US" sz="1200">
              <a:latin typeface="ＭＳ Ｐゴシック" panose="020B0600070205080204" pitchFamily="50" charset="-128"/>
              <a:ea typeface="ＭＳ Ｐゴシック" panose="020B0600070205080204" pitchFamily="50" charset="-128"/>
            </a:rPr>
            <a:t>％、さいたま市：</a:t>
          </a:r>
          <a:r>
            <a:rPr kumimoji="1" lang="en-US" altLang="ja-JP" sz="1200">
              <a:latin typeface="ＭＳ Ｐゴシック" panose="020B0600070205080204" pitchFamily="50" charset="-128"/>
              <a:ea typeface="ＭＳ Ｐゴシック" panose="020B0600070205080204" pitchFamily="50" charset="-128"/>
            </a:rPr>
            <a:t>23.6</a:t>
          </a:r>
          <a:r>
            <a:rPr kumimoji="1" lang="ja-JP" altLang="en-US" sz="1200">
              <a:latin typeface="ＭＳ Ｐゴシック" panose="020B0600070205080204" pitchFamily="50" charset="-128"/>
              <a:ea typeface="ＭＳ Ｐゴシック" panose="020B0600070205080204" pitchFamily="50" charset="-128"/>
            </a:rPr>
            <a:t>％）、現役世代が多い等のため、類似団体平均を下回る比率である。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しかしながら、障害福祉サービスの給付の増加や、特定教育・保育施設等の給付の増加により、扶助費は増加傾向である。</a:t>
          </a:r>
        </a:p>
        <a:p>
          <a:r>
            <a:rPr kumimoji="1" lang="ja-JP" altLang="en-US" sz="1200">
              <a:latin typeface="ＭＳ Ｐゴシック" panose="020B0600070205080204" pitchFamily="50" charset="-128"/>
              <a:ea typeface="ＭＳ Ｐゴシック" panose="020B0600070205080204" pitchFamily="50" charset="-128"/>
            </a:rPr>
            <a:t>　今後も市民の健康づくりに取り組む施策を推進する等、将来的な医療費等の抑制を図る。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97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975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人口１人あたりの公営企業（法非適）等に対する繰出金が、類似団体と比較した場合、少額であるため、平均値より低い状況が続いている。</a:t>
          </a:r>
        </a:p>
        <a:p>
          <a:r>
            <a:rPr kumimoji="1" lang="ja-JP" altLang="en-US" sz="1300">
              <a:latin typeface="ＭＳ Ｐゴシック" panose="020B0600070205080204" pitchFamily="50" charset="-128"/>
              <a:ea typeface="ＭＳ Ｐゴシック" panose="020B0600070205080204" pitchFamily="50" charset="-128"/>
            </a:rPr>
            <a:t>　しかし、少子高齢化に伴い介護保険事業特別会計等への繰出金が増加傾向であるため、負担の増大に備える必要がある。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53</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165100</xdr:rowOff>
    </xdr:from>
    <xdr:to>
      <xdr:col>78</xdr:col>
      <xdr:colOff>69850</xdr:colOff>
      <xdr:row>54</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69850</xdr:rowOff>
    </xdr:from>
    <xdr:to>
      <xdr:col>73</xdr:col>
      <xdr:colOff>180975</xdr:colOff>
      <xdr:row>55</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2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114300</xdr:rowOff>
    </xdr:from>
    <xdr:to>
      <xdr:col>78</xdr:col>
      <xdr:colOff>120650</xdr:colOff>
      <xdr:row>54</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19050</xdr:rowOff>
    </xdr:from>
    <xdr:to>
      <xdr:col>74</xdr:col>
      <xdr:colOff>31750</xdr:colOff>
      <xdr:row>54</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大規模な法適用公営企業会計（電車、バス等の交通事業等）を有していないため、公営企業に対する繰出金が比較的少額であることから、補助費等の比率が類似団体平均と比較し、低い状況が続いている。</a:t>
          </a:r>
        </a:p>
        <a:p>
          <a:r>
            <a:rPr kumimoji="1" lang="ja-JP" altLang="en-US" sz="1300">
              <a:latin typeface="ＭＳ Ｐゴシック" panose="020B0600070205080204" pitchFamily="50" charset="-128"/>
              <a:ea typeface="ＭＳ Ｐゴシック" panose="020B0600070205080204" pitchFamily="50" charset="-128"/>
            </a:rPr>
            <a:t>　今後も各種補助金等について、成果指標を設定し、事業効果の検証を実施するなど、補助金支出の適正化を図る。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773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75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79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64770</xdr:rowOff>
    </xdr:from>
    <xdr:to>
      <xdr:col>82</xdr:col>
      <xdr:colOff>158750</xdr:colOff>
      <xdr:row>33</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144797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普通建設事業費の平準化を図ってきたことで、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市債残高が類似団体の中で低く、償還額も低い水準となっている。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令和３年度は、日本銀行による金融政策等により、借入利率が低下傾向にあるため、長期借入金利子の減等になったことから、前年度より総額が減となった。</a:t>
          </a:r>
        </a:p>
        <a:p>
          <a:r>
            <a:rPr kumimoji="1" lang="ja-JP" altLang="en-US" sz="1300">
              <a:latin typeface="ＭＳ Ｐゴシック" panose="020B0600070205080204" pitchFamily="50" charset="-128"/>
              <a:ea typeface="ＭＳ Ｐゴシック" panose="020B0600070205080204" pitchFamily="50" charset="-128"/>
            </a:rPr>
            <a:t>　今後も後年度の公債費負担を踏まえながら、普通建設事業等の展開を進める。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77</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857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9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類似団体と比較し、人口１人あたりの公債費が少ないことから、公債費以外の経費が相対的に大きくなっている。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特に、障害福祉サービスの対象者数の増や子育て支援施策の拡大の影響による扶助費の増加などを背景に、経常的な経費が増加している。</a:t>
          </a:r>
        </a:p>
        <a:p>
          <a:r>
            <a:rPr kumimoji="1" lang="ja-JP" altLang="en-US" sz="1200">
              <a:latin typeface="ＭＳ Ｐゴシック" panose="020B0600070205080204" pitchFamily="50" charset="-128"/>
              <a:ea typeface="ＭＳ Ｐゴシック" panose="020B0600070205080204" pitchFamily="50" charset="-128"/>
            </a:rPr>
            <a:t>　今後も既存事業について、</a:t>
          </a:r>
          <a:r>
            <a:rPr kumimoji="1" lang="en-US" altLang="ja-JP" sz="1200">
              <a:latin typeface="ＭＳ Ｐゴシック" panose="020B0600070205080204" pitchFamily="50" charset="-128"/>
              <a:ea typeface="ＭＳ Ｐゴシック" panose="020B0600070205080204" pitchFamily="50" charset="-128"/>
            </a:rPr>
            <a:t>PDCA</a:t>
          </a:r>
          <a:r>
            <a:rPr kumimoji="1" lang="ja-JP" altLang="en-US" sz="1200">
              <a:latin typeface="ＭＳ Ｐゴシック" panose="020B0600070205080204" pitchFamily="50" charset="-128"/>
              <a:ea typeface="ＭＳ Ｐゴシック" panose="020B0600070205080204" pitchFamily="50" charset="-128"/>
            </a:rPr>
            <a:t>サイクルに基づく見直し、優先順位付けを行い、限られた財源を効率的に活用できるよう努める。　</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25400</xdr:rowOff>
    </xdr:from>
    <xdr:to>
      <xdr:col>82</xdr:col>
      <xdr:colOff>107950</xdr:colOff>
      <xdr:row>80</xdr:row>
      <xdr:rowOff>114300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985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114300</xdr:rowOff>
    </xdr:from>
    <xdr:to>
      <xdr:col>78</xdr:col>
      <xdr:colOff>69850</xdr:colOff>
      <xdr:row>82</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830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82</xdr:row>
      <xdr:rowOff>12700</xdr:rowOff>
    </xdr:from>
    <xdr:to>
      <xdr:col>73</xdr:col>
      <xdr:colOff>180975</xdr:colOff>
      <xdr:row>82</xdr:row>
      <xdr:rowOff>63500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407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99077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95250</xdr:rowOff>
    </xdr:from>
    <xdr:to>
      <xdr:col>69</xdr:col>
      <xdr:colOff>92075</xdr:colOff>
      <xdr:row>82</xdr:row>
      <xdr:rowOff>63500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982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118127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63500</xdr:rowOff>
    </xdr:from>
    <xdr:to>
      <xdr:col>78</xdr:col>
      <xdr:colOff>120650</xdr:colOff>
      <xdr:row>80</xdr:row>
      <xdr:rowOff>165100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149877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133350</xdr:rowOff>
    </xdr:from>
    <xdr:to>
      <xdr:col>74</xdr:col>
      <xdr:colOff>31750</xdr:colOff>
      <xdr:row>82</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82</xdr:row>
      <xdr:rowOff>12700</xdr:rowOff>
    </xdr:from>
    <xdr:to>
      <xdr:col>69</xdr:col>
      <xdr:colOff>142875</xdr:colOff>
      <xdr:row>82</xdr:row>
      <xdr:rowOff>114300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99077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44450</xdr:rowOff>
    </xdr:from>
    <xdr:to>
      <xdr:col>65</xdr:col>
      <xdr:colOff>53975</xdr:colOff>
      <xdr:row>81</xdr:row>
      <xdr:rowOff>146050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130827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48362</xdr:rowOff>
    </xdr:from>
    <xdr:to>
      <xdr:col>29</xdr:col>
      <xdr:colOff>127000</xdr:colOff>
      <xdr:row>17</xdr:row>
      <xdr:rowOff>77661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0637"/>
          <a:ext cx="647700" cy="2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77661</xdr:rowOff>
    </xdr:from>
    <xdr:to>
      <xdr:col>26</xdr:col>
      <xdr:colOff>50800</xdr:colOff>
      <xdr:row>17</xdr:row>
      <xdr:rowOff>99682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9936"/>
          <a:ext cx="698500" cy="2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99682</xdr:rowOff>
    </xdr:from>
    <xdr:to>
      <xdr:col>22</xdr:col>
      <xdr:colOff>114300</xdr:colOff>
      <xdr:row>17</xdr:row>
      <xdr:rowOff>129667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1957"/>
          <a:ext cx="6985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129667</xdr:rowOff>
    </xdr:from>
    <xdr:to>
      <xdr:col>18</xdr:col>
      <xdr:colOff>177800</xdr:colOff>
      <xdr:row>17</xdr:row>
      <xdr:rowOff>170282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1942"/>
          <a:ext cx="698500" cy="4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169012</xdr:rowOff>
    </xdr:from>
    <xdr:to>
      <xdr:col>29</xdr:col>
      <xdr:colOff>177800</xdr:colOff>
      <xdr:row>17</xdr:row>
      <xdr:rowOff>99162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9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141089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26861</xdr:rowOff>
    </xdr:from>
    <xdr:to>
      <xdr:col>26</xdr:col>
      <xdr:colOff>101600</xdr:colOff>
      <xdr:row>17</xdr:row>
      <xdr:rowOff>128461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113238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48882</xdr:rowOff>
    </xdr:from>
    <xdr:to>
      <xdr:col>22</xdr:col>
      <xdr:colOff>165100</xdr:colOff>
      <xdr:row>17</xdr:row>
      <xdr:rowOff>150482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135259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9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78867</xdr:rowOff>
    </xdr:from>
    <xdr:to>
      <xdr:col>19</xdr:col>
      <xdr:colOff>38100</xdr:colOff>
      <xdr:row>18</xdr:row>
      <xdr:rowOff>9017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1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165244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119482</xdr:rowOff>
    </xdr:from>
    <xdr:to>
      <xdr:col>15</xdr:col>
      <xdr:colOff>101600</xdr:colOff>
      <xdr:row>18</xdr:row>
      <xdr:rowOff>49632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160696</xdr:rowOff>
    </xdr:from>
    <xdr:to>
      <xdr:col>29</xdr:col>
      <xdr:colOff>127000</xdr:colOff>
      <xdr:row>35</xdr:row>
      <xdr:rowOff>214233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71046"/>
          <a:ext cx="647700" cy="5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214233</xdr:rowOff>
    </xdr:from>
    <xdr:to>
      <xdr:col>26</xdr:col>
      <xdr:colOff>50800</xdr:colOff>
      <xdr:row>35</xdr:row>
      <xdr:rowOff>308966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24583"/>
          <a:ext cx="698500" cy="9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308966</xdr:rowOff>
    </xdr:from>
    <xdr:to>
      <xdr:col>22</xdr:col>
      <xdr:colOff>114300</xdr:colOff>
      <xdr:row>36</xdr:row>
      <xdr:rowOff>53345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19316"/>
          <a:ext cx="698500" cy="8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53345</xdr:rowOff>
    </xdr:from>
    <xdr:to>
      <xdr:col>18</xdr:col>
      <xdr:colOff>177800</xdr:colOff>
      <xdr:row>36</xdr:row>
      <xdr:rowOff>54854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06595"/>
          <a:ext cx="6985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109896</xdr:rowOff>
    </xdr:from>
    <xdr:to>
      <xdr:col>29</xdr:col>
      <xdr:colOff>177800</xdr:colOff>
      <xdr:row>35</xdr:row>
      <xdr:rowOff>211496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2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81973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163433</xdr:rowOff>
    </xdr:from>
    <xdr:to>
      <xdr:col>26</xdr:col>
      <xdr:colOff>101600</xdr:colOff>
      <xdr:row>35</xdr:row>
      <xdr:rowOff>265033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249810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60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258166</xdr:rowOff>
    </xdr:from>
    <xdr:to>
      <xdr:col>22</xdr:col>
      <xdr:colOff>165100</xdr:colOff>
      <xdr:row>36</xdr:row>
      <xdr:rowOff>16866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2545</xdr:rowOff>
    </xdr:from>
    <xdr:to>
      <xdr:col>19</xdr:col>
      <xdr:colOff>38100</xdr:colOff>
      <xdr:row>36</xdr:row>
      <xdr:rowOff>104145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5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88922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4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4054</xdr:rowOff>
    </xdr:from>
    <xdr:to>
      <xdr:col>15</xdr:col>
      <xdr:colOff>101600</xdr:colOff>
      <xdr:row>36</xdr:row>
      <xdr:rowOff>105654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5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90431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4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121641</xdr:rowOff>
    </xdr:from>
    <xdr:to>
      <xdr:col>24</xdr:col>
      <xdr:colOff>63500</xdr:colOff>
      <xdr:row>35</xdr:row>
      <xdr:rowOff>145834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2391"/>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145834</xdr:rowOff>
    </xdr:from>
    <xdr:to>
      <xdr:col>19</xdr:col>
      <xdr:colOff>177800</xdr:colOff>
      <xdr:row>35</xdr:row>
      <xdr:rowOff>164579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658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164579</xdr:rowOff>
    </xdr:from>
    <xdr:to>
      <xdr:col>15</xdr:col>
      <xdr:colOff>50800</xdr:colOff>
      <xdr:row>36</xdr:row>
      <xdr:rowOff>7569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5329"/>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7569</xdr:rowOff>
    </xdr:from>
    <xdr:to>
      <xdr:col>10</xdr:col>
      <xdr:colOff>114300</xdr:colOff>
      <xdr:row>36</xdr:row>
      <xdr:rowOff>29286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976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70841</xdr:rowOff>
    </xdr:from>
    <xdr:to>
      <xdr:col>24</xdr:col>
      <xdr:colOff>114300</xdr:colOff>
      <xdr:row>36</xdr:row>
      <xdr:rowOff>991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49268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95034</xdr:rowOff>
    </xdr:from>
    <xdr:to>
      <xdr:col>20</xdr:col>
      <xdr:colOff>38100</xdr:colOff>
      <xdr:row>36</xdr:row>
      <xdr:rowOff>25184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113779</xdr:rowOff>
    </xdr:from>
    <xdr:to>
      <xdr:col>15</xdr:col>
      <xdr:colOff>101600</xdr:colOff>
      <xdr:row>36</xdr:row>
      <xdr:rowOff>43929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35056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128219</xdr:rowOff>
    </xdr:from>
    <xdr:to>
      <xdr:col>10</xdr:col>
      <xdr:colOff>165100</xdr:colOff>
      <xdr:row>36</xdr:row>
      <xdr:rowOff>58369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49496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149936</xdr:rowOff>
    </xdr:from>
    <xdr:to>
      <xdr:col>6</xdr:col>
      <xdr:colOff>38100</xdr:colOff>
      <xdr:row>36</xdr:row>
      <xdr:rowOff>80086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71213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86306</xdr:rowOff>
    </xdr:from>
    <xdr:to>
      <xdr:col>24</xdr:col>
      <xdr:colOff>63500</xdr:colOff>
      <xdr:row>57</xdr:row>
      <xdr:rowOff>5218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44606"/>
          <a:ext cx="838200" cy="4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21770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0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127911</xdr:rowOff>
    </xdr:from>
    <xdr:to>
      <xdr:col>19</xdr:col>
      <xdr:colOff>177800</xdr:colOff>
      <xdr:row>57</xdr:row>
      <xdr:rowOff>5218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29111"/>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127911</xdr:rowOff>
    </xdr:from>
    <xdr:to>
      <xdr:col>15</xdr:col>
      <xdr:colOff>50800</xdr:colOff>
      <xdr:row>57</xdr:row>
      <xdr:rowOff>10475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29111"/>
          <a:ext cx="8890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10475</xdr:rowOff>
    </xdr:from>
    <xdr:to>
      <xdr:col>10</xdr:col>
      <xdr:colOff>114300</xdr:colOff>
      <xdr:row>57</xdr:row>
      <xdr:rowOff>49795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8312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35506</xdr:rowOff>
    </xdr:from>
    <xdr:to>
      <xdr:col>24</xdr:col>
      <xdr:colOff>114300</xdr:colOff>
      <xdr:row>54</xdr:row>
      <xdr:rowOff>137106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58383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125868</xdr:rowOff>
    </xdr:from>
    <xdr:to>
      <xdr:col>20</xdr:col>
      <xdr:colOff>38100</xdr:colOff>
      <xdr:row>57</xdr:row>
      <xdr:rowOff>56018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47145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77111</xdr:rowOff>
    </xdr:from>
    <xdr:to>
      <xdr:col>15</xdr:col>
      <xdr:colOff>101600</xdr:colOff>
      <xdr:row>57</xdr:row>
      <xdr:rowOff>7261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23788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131125</xdr:rowOff>
    </xdr:from>
    <xdr:to>
      <xdr:col>10</xdr:col>
      <xdr:colOff>165100</xdr:colOff>
      <xdr:row>57</xdr:row>
      <xdr:rowOff>61275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77802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170445</xdr:rowOff>
    </xdr:from>
    <xdr:to>
      <xdr:col>6</xdr:col>
      <xdr:colOff>38100</xdr:colOff>
      <xdr:row>57</xdr:row>
      <xdr:rowOff>100595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117122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95886</xdr:rowOff>
    </xdr:from>
    <xdr:to>
      <xdr:col>24</xdr:col>
      <xdr:colOff>63500</xdr:colOff>
      <xdr:row>77</xdr:row>
      <xdr:rowOff>98933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26086"/>
          <a:ext cx="838200" cy="1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87731</xdr:rowOff>
    </xdr:from>
    <xdr:to>
      <xdr:col>19</xdr:col>
      <xdr:colOff>177800</xdr:colOff>
      <xdr:row>77</xdr:row>
      <xdr:rowOff>98933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8938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21056</xdr:rowOff>
    </xdr:from>
    <xdr:to>
      <xdr:col>15</xdr:col>
      <xdr:colOff>50800</xdr:colOff>
      <xdr:row>77</xdr:row>
      <xdr:rowOff>87731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2270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21056</xdr:rowOff>
    </xdr:from>
    <xdr:to>
      <xdr:col>10</xdr:col>
      <xdr:colOff>114300</xdr:colOff>
      <xdr:row>77</xdr:row>
      <xdr:rowOff>21971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2270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45086</xdr:rowOff>
    </xdr:from>
    <xdr:to>
      <xdr:col>24</xdr:col>
      <xdr:colOff>114300</xdr:colOff>
      <xdr:row>76</xdr:row>
      <xdr:rowOff>146686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23513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5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48133</xdr:rowOff>
    </xdr:from>
    <xdr:to>
      <xdr:col>20</xdr:col>
      <xdr:colOff>38100</xdr:colOff>
      <xdr:row>77</xdr:row>
      <xdr:rowOff>149733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140860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36931</xdr:rowOff>
    </xdr:from>
    <xdr:to>
      <xdr:col>15</xdr:col>
      <xdr:colOff>101600</xdr:colOff>
      <xdr:row>77</xdr:row>
      <xdr:rowOff>138531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129658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3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141706</xdr:rowOff>
    </xdr:from>
    <xdr:to>
      <xdr:col>10</xdr:col>
      <xdr:colOff>165100</xdr:colOff>
      <xdr:row>77</xdr:row>
      <xdr:rowOff>71856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62983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6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142621</xdr:rowOff>
    </xdr:from>
    <xdr:to>
      <xdr:col>6</xdr:col>
      <xdr:colOff>38100</xdr:colOff>
      <xdr:row>77</xdr:row>
      <xdr:rowOff>72771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63898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165697</xdr:rowOff>
    </xdr:from>
    <xdr:to>
      <xdr:col>24</xdr:col>
      <xdr:colOff>62865</xdr:colOff>
      <xdr:row>97</xdr:row>
      <xdr:rowOff>117132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6197"/>
          <a:ext cx="1270" cy="11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120959</xdr:rowOff>
    </xdr:from>
    <xdr:ext cx="599010"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5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117132</xdr:rowOff>
    </xdr:from>
    <xdr:to>
      <xdr:col>24</xdr:col>
      <xdr:colOff>152400</xdr:colOff>
      <xdr:row>97</xdr:row>
      <xdr:rowOff>117132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7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112374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165697</xdr:rowOff>
    </xdr:from>
    <xdr:to>
      <xdr:col>24</xdr:col>
      <xdr:colOff>152400</xdr:colOff>
      <xdr:row>90</xdr:row>
      <xdr:rowOff>165697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82604</xdr:rowOff>
    </xdr:from>
    <xdr:to>
      <xdr:col>24</xdr:col>
      <xdr:colOff>63500</xdr:colOff>
      <xdr:row>98</xdr:row>
      <xdr:rowOff>112753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13254"/>
          <a:ext cx="838200" cy="20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150483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95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127606</xdr:rowOff>
    </xdr:from>
    <xdr:to>
      <xdr:col>24</xdr:col>
      <xdr:colOff>114300</xdr:colOff>
      <xdr:row>95</xdr:row>
      <xdr:rowOff>57756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4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112753</xdr:rowOff>
    </xdr:from>
    <xdr:to>
      <xdr:col>19</xdr:col>
      <xdr:colOff>177800</xdr:colOff>
      <xdr:row>98</xdr:row>
      <xdr:rowOff>139764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14853"/>
          <a:ext cx="889000" cy="2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30031</xdr:rowOff>
    </xdr:from>
    <xdr:to>
      <xdr:col>20</xdr:col>
      <xdr:colOff>38100</xdr:colOff>
      <xdr:row>96</xdr:row>
      <xdr:rowOff>131631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8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148158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6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139764</xdr:rowOff>
    </xdr:from>
    <xdr:to>
      <xdr:col>15</xdr:col>
      <xdr:colOff>50800</xdr:colOff>
      <xdr:row>99</xdr:row>
      <xdr:rowOff>3062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41864"/>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77744</xdr:rowOff>
    </xdr:from>
    <xdr:to>
      <xdr:col>15</xdr:col>
      <xdr:colOff>101600</xdr:colOff>
      <xdr:row>97</xdr:row>
      <xdr:rowOff>7894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24421</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31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3062</xdr:rowOff>
    </xdr:from>
    <xdr:to>
      <xdr:col>10</xdr:col>
      <xdr:colOff>114300</xdr:colOff>
      <xdr:row>99</xdr:row>
      <xdr:rowOff>18597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76612"/>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130998</xdr:rowOff>
    </xdr:from>
    <xdr:to>
      <xdr:col>10</xdr:col>
      <xdr:colOff>165100</xdr:colOff>
      <xdr:row>97</xdr:row>
      <xdr:rowOff>61148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77675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36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145621</xdr:rowOff>
    </xdr:from>
    <xdr:to>
      <xdr:col>6</xdr:col>
      <xdr:colOff>38100</xdr:colOff>
      <xdr:row>97</xdr:row>
      <xdr:rowOff>75771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92298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38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31804</xdr:rowOff>
    </xdr:from>
    <xdr:to>
      <xdr:col>24</xdr:col>
      <xdr:colOff>114300</xdr:colOff>
      <xdr:row>97</xdr:row>
      <xdr:rowOff>133404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118181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61953</xdr:rowOff>
    </xdr:from>
    <xdr:to>
      <xdr:col>20</xdr:col>
      <xdr:colOff>38100</xdr:colOff>
      <xdr:row>98</xdr:row>
      <xdr:rowOff>163553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154680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95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88964</xdr:rowOff>
    </xdr:from>
    <xdr:to>
      <xdr:col>15</xdr:col>
      <xdr:colOff>101600</xdr:colOff>
      <xdr:row>99</xdr:row>
      <xdr:rowOff>19114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123712</xdr:rowOff>
    </xdr:from>
    <xdr:to>
      <xdr:col>10</xdr:col>
      <xdr:colOff>165100</xdr:colOff>
      <xdr:row>99</xdr:row>
      <xdr:rowOff>53862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44989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139247</xdr:rowOff>
    </xdr:from>
    <xdr:to>
      <xdr:col>6</xdr:col>
      <xdr:colOff>38100</xdr:colOff>
      <xdr:row>99</xdr:row>
      <xdr:rowOff>69397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60524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147614</xdr:rowOff>
    </xdr:from>
    <xdr:to>
      <xdr:col>54</xdr:col>
      <xdr:colOff>189865</xdr:colOff>
      <xdr:row>38</xdr:row>
      <xdr:rowOff>21416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76914"/>
          <a:ext cx="1270" cy="55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25243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21416</xdr:rowOff>
    </xdr:from>
    <xdr:to>
      <xdr:col>55</xdr:col>
      <xdr:colOff>88900</xdr:colOff>
      <xdr:row>38</xdr:row>
      <xdr:rowOff>21416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94291</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147614</xdr:rowOff>
    </xdr:from>
    <xdr:to>
      <xdr:col>55</xdr:col>
      <xdr:colOff>88900</xdr:colOff>
      <xdr:row>34</xdr:row>
      <xdr:rowOff>147614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7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101622</xdr:rowOff>
    </xdr:from>
    <xdr:to>
      <xdr:col>55</xdr:col>
      <xdr:colOff>0</xdr:colOff>
      <xdr:row>37</xdr:row>
      <xdr:rowOff>129272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16572"/>
          <a:ext cx="838200" cy="10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86108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86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63231</xdr:rowOff>
    </xdr:from>
    <xdr:to>
      <xdr:col>55</xdr:col>
      <xdr:colOff>50800</xdr:colOff>
      <xdr:row>36</xdr:row>
      <xdr:rowOff>164831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101622</xdr:rowOff>
    </xdr:from>
    <xdr:to>
      <xdr:col>50</xdr:col>
      <xdr:colOff>114300</xdr:colOff>
      <xdr:row>38</xdr:row>
      <xdr:rowOff>50394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16572"/>
          <a:ext cx="889000" cy="114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44453</xdr:rowOff>
    </xdr:from>
    <xdr:to>
      <xdr:col>50</xdr:col>
      <xdr:colOff>165100</xdr:colOff>
      <xdr:row>30</xdr:row>
      <xdr:rowOff>146053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1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162580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6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50394</xdr:rowOff>
    </xdr:from>
    <xdr:to>
      <xdr:col>45</xdr:col>
      <xdr:colOff>177800</xdr:colOff>
      <xdr:row>38</xdr:row>
      <xdr:rowOff>87242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65494"/>
          <a:ext cx="889000" cy="3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954</xdr:rowOff>
    </xdr:from>
    <xdr:to>
      <xdr:col>46</xdr:col>
      <xdr:colOff>38100</xdr:colOff>
      <xdr:row>37</xdr:row>
      <xdr:rowOff>102554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119081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87242</xdr:rowOff>
    </xdr:from>
    <xdr:to>
      <xdr:col>41</xdr:col>
      <xdr:colOff>50800</xdr:colOff>
      <xdr:row>38</xdr:row>
      <xdr:rowOff>87884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02342"/>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6049</xdr:rowOff>
    </xdr:from>
    <xdr:to>
      <xdr:col>41</xdr:col>
      <xdr:colOff>101600</xdr:colOff>
      <xdr:row>37</xdr:row>
      <xdr:rowOff>107649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124176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10294</xdr:rowOff>
    </xdr:from>
    <xdr:to>
      <xdr:col>36</xdr:col>
      <xdr:colOff>165100</xdr:colOff>
      <xdr:row>37</xdr:row>
      <xdr:rowOff>111894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128421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78472</xdr:rowOff>
    </xdr:from>
    <xdr:to>
      <xdr:col>55</xdr:col>
      <xdr:colOff>50800</xdr:colOff>
      <xdr:row>38</xdr:row>
      <xdr:rowOff>8621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22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164849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50822</xdr:rowOff>
    </xdr:from>
    <xdr:to>
      <xdr:col>50</xdr:col>
      <xdr:colOff>165100</xdr:colOff>
      <xdr:row>31</xdr:row>
      <xdr:rowOff>152422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143549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171044</xdr:rowOff>
    </xdr:from>
    <xdr:to>
      <xdr:col>46</xdr:col>
      <xdr:colOff>38100</xdr:colOff>
      <xdr:row>38</xdr:row>
      <xdr:rowOff>101194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92321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36442</xdr:rowOff>
    </xdr:from>
    <xdr:to>
      <xdr:col>41</xdr:col>
      <xdr:colOff>101600</xdr:colOff>
      <xdr:row>38</xdr:row>
      <xdr:rowOff>138042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129169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37084</xdr:rowOff>
    </xdr:from>
    <xdr:to>
      <xdr:col>36</xdr:col>
      <xdr:colOff>165100</xdr:colOff>
      <xdr:row>38</xdr:row>
      <xdr:rowOff>138684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129811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53084</xdr:rowOff>
    </xdr:from>
    <xdr:to>
      <xdr:col>55</xdr:col>
      <xdr:colOff>0</xdr:colOff>
      <xdr:row>54</xdr:row>
      <xdr:rowOff>98803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31138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10038</xdr:rowOff>
    </xdr:from>
    <xdr:to>
      <xdr:col>50</xdr:col>
      <xdr:colOff>114300</xdr:colOff>
      <xdr:row>54</xdr:row>
      <xdr:rowOff>98803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268338"/>
          <a:ext cx="889000" cy="8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19754</xdr:rowOff>
    </xdr:from>
    <xdr:to>
      <xdr:col>45</xdr:col>
      <xdr:colOff>177800</xdr:colOff>
      <xdr:row>54</xdr:row>
      <xdr:rowOff>10038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106604"/>
          <a:ext cx="889000" cy="1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19754</xdr:rowOff>
    </xdr:from>
    <xdr:to>
      <xdr:col>41</xdr:col>
      <xdr:colOff>50800</xdr:colOff>
      <xdr:row>53</xdr:row>
      <xdr:rowOff>57907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106604"/>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68584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2284</xdr:rowOff>
    </xdr:from>
    <xdr:to>
      <xdr:col>55</xdr:col>
      <xdr:colOff>50800</xdr:colOff>
      <xdr:row>54</xdr:row>
      <xdr:rowOff>103884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152161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48003</xdr:rowOff>
    </xdr:from>
    <xdr:to>
      <xdr:col>50</xdr:col>
      <xdr:colOff>165100</xdr:colOff>
      <xdr:row>54</xdr:row>
      <xdr:rowOff>149603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140730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3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130688</xdr:rowOff>
    </xdr:from>
    <xdr:to>
      <xdr:col>46</xdr:col>
      <xdr:colOff>38100</xdr:colOff>
      <xdr:row>54</xdr:row>
      <xdr:rowOff>60838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51965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140404</xdr:rowOff>
    </xdr:from>
    <xdr:to>
      <xdr:col>41</xdr:col>
      <xdr:colOff>101600</xdr:colOff>
      <xdr:row>53</xdr:row>
      <xdr:rowOff>70554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0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87081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88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7107</xdr:rowOff>
    </xdr:from>
    <xdr:to>
      <xdr:col>36</xdr:col>
      <xdr:colOff>165100</xdr:colOff>
      <xdr:row>53</xdr:row>
      <xdr:rowOff>108707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09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125234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86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133939</xdr:rowOff>
    </xdr:from>
    <xdr:to>
      <xdr:col>54</xdr:col>
      <xdr:colOff>139700</xdr:colOff>
      <xdr:row>75</xdr:row>
      <xdr:rowOff>124064</xdr:rowOff>
    </xdr:to>
    <xdr:cxnSp macro="">
      <xdr:nvCxnSpPr>
        <xdr:cNvPr id="404" name="直線コネクタ 403">
          <a:extLst>
            <a:ext uri="{FF2B5EF4-FFF2-40B4-BE49-F238E27FC236}">
              <a16:creationId xmlns:a16="http://schemas.microsoft.com/office/drawing/2014/main" id="{00000000-0008-0000-0600-000094010000}"/>
            </a:ext>
          </a:extLst>
        </xdr:cNvPr>
        <xdr:cNvCxnSpPr>
          <a:endCxn id="423" idx="2"/>
        </xdr:cNvCxnSpPr>
      </xdr:nvCxnSpPr>
      <xdr:spPr>
        <a:xfrm>
          <a:off x="8496300" y="12539299"/>
          <a:ext cx="695960" cy="15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9299903" y="1235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33018</xdr:rowOff>
    </xdr:from>
    <xdr:to>
      <xdr:col>55</xdr:col>
      <xdr:colOff>50800</xdr:colOff>
      <xdr:row>74</xdr:row>
      <xdr:rowOff>134618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220638" y="12477266"/>
          <a:ext cx="79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102484</xdr:rowOff>
    </xdr:from>
    <xdr:to>
      <xdr:col>50</xdr:col>
      <xdr:colOff>114300</xdr:colOff>
      <xdr:row>74</xdr:row>
      <xdr:rowOff>133939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789784"/>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31527</xdr:rowOff>
    </xdr:from>
    <xdr:to>
      <xdr:col>45</xdr:col>
      <xdr:colOff>177800</xdr:colOff>
      <xdr:row>74</xdr:row>
      <xdr:rowOff>102484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375927"/>
          <a:ext cx="889000" cy="4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31527</xdr:rowOff>
    </xdr:from>
    <xdr:to>
      <xdr:col>41</xdr:col>
      <xdr:colOff>50800</xdr:colOff>
      <xdr:row>74</xdr:row>
      <xdr:rowOff>74366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375927"/>
          <a:ext cx="889000" cy="38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75169</xdr:rowOff>
    </xdr:from>
    <xdr:to>
      <xdr:col>55</xdr:col>
      <xdr:colOff>50800</xdr:colOff>
      <xdr:row>76</xdr:row>
      <xdr:rowOff>5319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192260" y="126481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142496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9271000" y="1254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83139</xdr:rowOff>
    </xdr:from>
    <xdr:to>
      <xdr:col>50</xdr:col>
      <xdr:colOff>165100</xdr:colOff>
      <xdr:row>75</xdr:row>
      <xdr:rowOff>13289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7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4416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8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51684</xdr:rowOff>
    </xdr:from>
    <xdr:to>
      <xdr:col>46</xdr:col>
      <xdr:colOff>38100</xdr:colOff>
      <xdr:row>74</xdr:row>
      <xdr:rowOff>153284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7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144411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8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152177</xdr:rowOff>
    </xdr:from>
    <xdr:to>
      <xdr:col>41</xdr:col>
      <xdr:colOff>101600</xdr:colOff>
      <xdr:row>72</xdr:row>
      <xdr:rowOff>82327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3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98854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1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23566</xdr:rowOff>
    </xdr:from>
    <xdr:to>
      <xdr:col>36</xdr:col>
      <xdr:colOff>165100</xdr:colOff>
      <xdr:row>74</xdr:row>
      <xdr:rowOff>125166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116293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80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91</xdr:row>
      <xdr:rowOff>47299</xdr:rowOff>
    </xdr:from>
    <xdr:to>
      <xdr:col>54</xdr:col>
      <xdr:colOff>168165</xdr:colOff>
      <xdr:row>97</xdr:row>
      <xdr:rowOff>57807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H="1" flipV="1">
          <a:off x="9247943" y="15350361"/>
          <a:ext cx="1160" cy="1019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71821</xdr:colOff>
      <xdr:row>96</xdr:row>
      <xdr:rowOff>108203</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9320924" y="162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67591</xdr:rowOff>
    </xdr:from>
    <xdr:to>
      <xdr:col>55</xdr:col>
      <xdr:colOff>88900</xdr:colOff>
      <xdr:row>97</xdr:row>
      <xdr:rowOff>67591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182538" y="16379646"/>
          <a:ext cx="155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103789</xdr:colOff>
      <xdr:row>95</xdr:row>
      <xdr:rowOff>916</xdr:rowOff>
    </xdr:from>
    <xdr:to>
      <xdr:col>54</xdr:col>
      <xdr:colOff>134445</xdr:colOff>
      <xdr:row>95</xdr:row>
      <xdr:rowOff>126877</xdr:rowOff>
    </xdr:to>
    <xdr:cxnSp macro="">
      <xdr:nvCxnSpPr>
        <xdr:cNvPr id="459" name="直線コネクタ 458">
          <a:extLst>
            <a:ext uri="{FF2B5EF4-FFF2-40B4-BE49-F238E27FC236}">
              <a16:creationId xmlns:a16="http://schemas.microsoft.com/office/drawing/2014/main" id="{00000000-0008-0000-0600-0000CB010000}"/>
            </a:ext>
          </a:extLst>
        </xdr:cNvPr>
        <xdr:cNvCxnSpPr>
          <a:endCxn id="478" idx="2"/>
        </xdr:cNvCxnSpPr>
      </xdr:nvCxnSpPr>
      <xdr:spPr>
        <a:xfrm flipV="1">
          <a:off x="8512065" y="15976640"/>
          <a:ext cx="703318" cy="1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9161670" y="15489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36648</xdr:rowOff>
    </xdr:from>
    <xdr:to>
      <xdr:col>55</xdr:col>
      <xdr:colOff>50800</xdr:colOff>
      <xdr:row>94</xdr:row>
      <xdr:rowOff>138248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235574" y="15870206"/>
          <a:ext cx="7954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112976</xdr:rowOff>
    </xdr:from>
    <xdr:to>
      <xdr:col>50</xdr:col>
      <xdr:colOff>114300</xdr:colOff>
      <xdr:row>95</xdr:row>
      <xdr:rowOff>126876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00726"/>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112976</xdr:rowOff>
    </xdr:from>
    <xdr:to>
      <xdr:col>45</xdr:col>
      <xdr:colOff>177800</xdr:colOff>
      <xdr:row>95</xdr:row>
      <xdr:rowOff>167635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00726"/>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167635</xdr:rowOff>
    </xdr:from>
    <xdr:to>
      <xdr:col>41</xdr:col>
      <xdr:colOff>50800</xdr:colOff>
      <xdr:row>96</xdr:row>
      <xdr:rowOff>87488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55385"/>
          <a:ext cx="8890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134445</xdr:colOff>
      <xdr:row>94</xdr:row>
      <xdr:rowOff>119923</xdr:rowOff>
    </xdr:from>
    <xdr:to>
      <xdr:col>55</xdr:col>
      <xdr:colOff>45545</xdr:colOff>
      <xdr:row>95</xdr:row>
      <xdr:rowOff>50074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215383" y="15927482"/>
          <a:ext cx="79265" cy="9831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71821</xdr:colOff>
      <xdr:row>94</xdr:row>
      <xdr:rowOff>76891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9320924" y="158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76076</xdr:rowOff>
    </xdr:from>
    <xdr:to>
      <xdr:col>50</xdr:col>
      <xdr:colOff>165100</xdr:colOff>
      <xdr:row>96</xdr:row>
      <xdr:rowOff>6226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168803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4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62176</xdr:rowOff>
    </xdr:from>
    <xdr:to>
      <xdr:col>46</xdr:col>
      <xdr:colOff>38100</xdr:colOff>
      <xdr:row>95</xdr:row>
      <xdr:rowOff>163776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154903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4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116835</xdr:rowOff>
    </xdr:from>
    <xdr:to>
      <xdr:col>41</xdr:col>
      <xdr:colOff>101600</xdr:colOff>
      <xdr:row>96</xdr:row>
      <xdr:rowOff>46985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38112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36688</xdr:rowOff>
    </xdr:from>
    <xdr:to>
      <xdr:col>36</xdr:col>
      <xdr:colOff>165100</xdr:colOff>
      <xdr:row>96</xdr:row>
      <xdr:rowOff>138288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129415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8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49175</xdr:rowOff>
    </xdr:from>
    <xdr:to>
      <xdr:col>85</xdr:col>
      <xdr:colOff>127000</xdr:colOff>
      <xdr:row>38</xdr:row>
      <xdr:rowOff>137414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64275"/>
          <a:ext cx="8382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49175</xdr:rowOff>
    </xdr:from>
    <xdr:to>
      <xdr:col>81</xdr:col>
      <xdr:colOff>50800</xdr:colOff>
      <xdr:row>38</xdr:row>
      <xdr:rowOff>112954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64275"/>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112954</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805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86614</xdr:rowOff>
    </xdr:from>
    <xdr:to>
      <xdr:col>85</xdr:col>
      <xdr:colOff>177800</xdr:colOff>
      <xdr:row>39</xdr:row>
      <xdr:rowOff>16764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1541</xdr:rowOff>
    </xdr:from>
    <xdr:ext cx="313932"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169825</xdr:rowOff>
    </xdr:from>
    <xdr:to>
      <xdr:col>81</xdr:col>
      <xdr:colOff>101600</xdr:colOff>
      <xdr:row>38</xdr:row>
      <xdr:rowOff>99975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91102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06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62154</xdr:rowOff>
    </xdr:from>
    <xdr:to>
      <xdr:col>76</xdr:col>
      <xdr:colOff>165100</xdr:colOff>
      <xdr:row>38</xdr:row>
      <xdr:rowOff>163754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154881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119393</xdr:rowOff>
    </xdr:from>
    <xdr:to>
      <xdr:col>85</xdr:col>
      <xdr:colOff>127000</xdr:colOff>
      <xdr:row>78</xdr:row>
      <xdr:rowOff>137376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492493"/>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119393</xdr:rowOff>
    </xdr:from>
    <xdr:to>
      <xdr:col>81</xdr:col>
      <xdr:colOff>50800</xdr:colOff>
      <xdr:row>78</xdr:row>
      <xdr:rowOff>158674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492493"/>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158674</xdr:rowOff>
    </xdr:from>
    <xdr:to>
      <xdr:col>76</xdr:col>
      <xdr:colOff>114300</xdr:colOff>
      <xdr:row>79</xdr:row>
      <xdr:rowOff>39382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531774"/>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39382</xdr:rowOff>
    </xdr:from>
    <xdr:to>
      <xdr:col>71</xdr:col>
      <xdr:colOff>177800</xdr:colOff>
      <xdr:row>79</xdr:row>
      <xdr:rowOff>55194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583932"/>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86576</xdr:rowOff>
    </xdr:from>
    <xdr:to>
      <xdr:col>85</xdr:col>
      <xdr:colOff>177800</xdr:colOff>
      <xdr:row>79</xdr:row>
      <xdr:rowOff>16726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4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65003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4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68593</xdr:rowOff>
    </xdr:from>
    <xdr:to>
      <xdr:col>81</xdr:col>
      <xdr:colOff>101600</xdr:colOff>
      <xdr:row>78</xdr:row>
      <xdr:rowOff>170193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161320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5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107874</xdr:rowOff>
    </xdr:from>
    <xdr:to>
      <xdr:col>76</xdr:col>
      <xdr:colOff>165100</xdr:colOff>
      <xdr:row>79</xdr:row>
      <xdr:rowOff>38024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4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29151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5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160032</xdr:rowOff>
    </xdr:from>
    <xdr:to>
      <xdr:col>72</xdr:col>
      <xdr:colOff>38100</xdr:colOff>
      <xdr:row>79</xdr:row>
      <xdr:rowOff>90182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81309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6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4394</xdr:rowOff>
    </xdr:from>
    <xdr:to>
      <xdr:col>67</xdr:col>
      <xdr:colOff>101600</xdr:colOff>
      <xdr:row>79</xdr:row>
      <xdr:rowOff>105994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54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97121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64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20828</xdr:rowOff>
    </xdr:from>
    <xdr:to>
      <xdr:col>85</xdr:col>
      <xdr:colOff>127000</xdr:colOff>
      <xdr:row>97</xdr:row>
      <xdr:rowOff>170424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480028"/>
          <a:ext cx="838200" cy="3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170424</xdr:rowOff>
    </xdr:from>
    <xdr:to>
      <xdr:col>81</xdr:col>
      <xdr:colOff>50800</xdr:colOff>
      <xdr:row>98</xdr:row>
      <xdr:rowOff>31069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01074"/>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123927</xdr:rowOff>
    </xdr:from>
    <xdr:to>
      <xdr:col>76</xdr:col>
      <xdr:colOff>114300</xdr:colOff>
      <xdr:row>98</xdr:row>
      <xdr:rowOff>31069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54577"/>
          <a:ext cx="889000" cy="7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123927</xdr:rowOff>
    </xdr:from>
    <xdr:to>
      <xdr:col>71</xdr:col>
      <xdr:colOff>177800</xdr:colOff>
      <xdr:row>98</xdr:row>
      <xdr:rowOff>26040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54577"/>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141478</xdr:rowOff>
    </xdr:from>
    <xdr:to>
      <xdr:col>85</xdr:col>
      <xdr:colOff>177800</xdr:colOff>
      <xdr:row>96</xdr:row>
      <xdr:rowOff>71628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119905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119624</xdr:rowOff>
    </xdr:from>
    <xdr:to>
      <xdr:col>81</xdr:col>
      <xdr:colOff>101600</xdr:colOff>
      <xdr:row>98</xdr:row>
      <xdr:rowOff>49774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40901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84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151719</xdr:rowOff>
    </xdr:from>
    <xdr:to>
      <xdr:col>76</xdr:col>
      <xdr:colOff>165100</xdr:colOff>
      <xdr:row>98</xdr:row>
      <xdr:rowOff>81869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72996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7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73127</xdr:rowOff>
    </xdr:from>
    <xdr:to>
      <xdr:col>72</xdr:col>
      <xdr:colOff>38100</xdr:colOff>
      <xdr:row>98</xdr:row>
      <xdr:rowOff>3277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165854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79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146690</xdr:rowOff>
    </xdr:from>
    <xdr:to>
      <xdr:col>67</xdr:col>
      <xdr:colOff>101600</xdr:colOff>
      <xdr:row>98</xdr:row>
      <xdr:rowOff>76840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67967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7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635</xdr:rowOff>
    </xdr:from>
    <xdr:to>
      <xdr:col>116</xdr:col>
      <xdr:colOff>63500</xdr:colOff>
      <xdr:row>39</xdr:row>
      <xdr:rowOff>7112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8718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157988</xdr:rowOff>
    </xdr:from>
    <xdr:to>
      <xdr:col>111</xdr:col>
      <xdr:colOff>177800</xdr:colOff>
      <xdr:row>39</xdr:row>
      <xdr:rowOff>7112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7308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157988</xdr:rowOff>
    </xdr:from>
    <xdr:to>
      <xdr:col>107</xdr:col>
      <xdr:colOff>50800</xdr:colOff>
      <xdr:row>38</xdr:row>
      <xdr:rowOff>161417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7308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161417</xdr:rowOff>
    </xdr:from>
    <xdr:to>
      <xdr:col>102</xdr:col>
      <xdr:colOff>114300</xdr:colOff>
      <xdr:row>39</xdr:row>
      <xdr:rowOff>7493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7651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121285</xdr:rowOff>
    </xdr:from>
    <xdr:to>
      <xdr:col>116</xdr:col>
      <xdr:colOff>114300</xdr:colOff>
      <xdr:row>39</xdr:row>
      <xdr:rowOff>51435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36212</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5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127762</xdr:rowOff>
    </xdr:from>
    <xdr:to>
      <xdr:col>112</xdr:col>
      <xdr:colOff>38100</xdr:colOff>
      <xdr:row>39</xdr:row>
      <xdr:rowOff>57912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49039</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735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107188</xdr:rowOff>
    </xdr:from>
    <xdr:to>
      <xdr:col>107</xdr:col>
      <xdr:colOff>101600</xdr:colOff>
      <xdr:row>39</xdr:row>
      <xdr:rowOff>37338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28465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110617</xdr:rowOff>
    </xdr:from>
    <xdr:to>
      <xdr:col>102</xdr:col>
      <xdr:colOff>165100</xdr:colOff>
      <xdr:row>39</xdr:row>
      <xdr:rowOff>40767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31894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49420</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52832</xdr:rowOff>
    </xdr:from>
    <xdr:to>
      <xdr:col>116</xdr:col>
      <xdr:colOff>63500</xdr:colOff>
      <xdr:row>57</xdr:row>
      <xdr:rowOff>64033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825482"/>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52832</xdr:rowOff>
    </xdr:from>
    <xdr:to>
      <xdr:col>111</xdr:col>
      <xdr:colOff>177800</xdr:colOff>
      <xdr:row>57</xdr:row>
      <xdr:rowOff>142699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825482"/>
          <a:ext cx="889000" cy="8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142699</xdr:rowOff>
    </xdr:from>
    <xdr:to>
      <xdr:col>107</xdr:col>
      <xdr:colOff>50800</xdr:colOff>
      <xdr:row>57</xdr:row>
      <xdr:rowOff>162359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1534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161454</xdr:rowOff>
    </xdr:from>
    <xdr:to>
      <xdr:col>102</xdr:col>
      <xdr:colOff>114300</xdr:colOff>
      <xdr:row>57</xdr:row>
      <xdr:rowOff>162359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3410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13233</xdr:rowOff>
    </xdr:from>
    <xdr:to>
      <xdr:col>116</xdr:col>
      <xdr:colOff>114300</xdr:colOff>
      <xdr:row>57</xdr:row>
      <xdr:rowOff>114833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7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163110</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2032</xdr:rowOff>
    </xdr:from>
    <xdr:to>
      <xdr:col>112</xdr:col>
      <xdr:colOff>38100</xdr:colOff>
      <xdr:row>57</xdr:row>
      <xdr:rowOff>103632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7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94759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8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91899</xdr:rowOff>
    </xdr:from>
    <xdr:to>
      <xdr:col>107</xdr:col>
      <xdr:colOff>101600</xdr:colOff>
      <xdr:row>58</xdr:row>
      <xdr:rowOff>22049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13176</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9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111559</xdr:rowOff>
    </xdr:from>
    <xdr:to>
      <xdr:col>102</xdr:col>
      <xdr:colOff>165100</xdr:colOff>
      <xdr:row>58</xdr:row>
      <xdr:rowOff>41709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32836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9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110654</xdr:rowOff>
    </xdr:from>
    <xdr:to>
      <xdr:col>98</xdr:col>
      <xdr:colOff>38100</xdr:colOff>
      <xdr:row>58</xdr:row>
      <xdr:rowOff>40804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31931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9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330</xdr:rowOff>
    </xdr:from>
    <xdr:to>
      <xdr:col>116</xdr:col>
      <xdr:colOff>63500</xdr:colOff>
      <xdr:row>78</xdr:row>
      <xdr:rowOff>19608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73430"/>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19608</xdr:rowOff>
    </xdr:from>
    <xdr:to>
      <xdr:col>111</xdr:col>
      <xdr:colOff>177800</xdr:colOff>
      <xdr:row>78</xdr:row>
      <xdr:rowOff>44831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92708"/>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44831</xdr:rowOff>
    </xdr:from>
    <xdr:to>
      <xdr:col>107</xdr:col>
      <xdr:colOff>50800</xdr:colOff>
      <xdr:row>78</xdr:row>
      <xdr:rowOff>49631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1793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49251</xdr:rowOff>
    </xdr:from>
    <xdr:to>
      <xdr:col>102</xdr:col>
      <xdr:colOff>114300</xdr:colOff>
      <xdr:row>78</xdr:row>
      <xdr:rowOff>49631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42235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120980</xdr:rowOff>
    </xdr:from>
    <xdr:to>
      <xdr:col>116</xdr:col>
      <xdr:colOff>114300</xdr:colOff>
      <xdr:row>78</xdr:row>
      <xdr:rowOff>51130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35907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140258</xdr:rowOff>
    </xdr:from>
    <xdr:to>
      <xdr:col>112</xdr:col>
      <xdr:colOff>38100</xdr:colOff>
      <xdr:row>78</xdr:row>
      <xdr:rowOff>70408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61535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165481</xdr:rowOff>
    </xdr:from>
    <xdr:to>
      <xdr:col>107</xdr:col>
      <xdr:colOff>101600</xdr:colOff>
      <xdr:row>78</xdr:row>
      <xdr:rowOff>95631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86758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170281</xdr:rowOff>
    </xdr:from>
    <xdr:to>
      <xdr:col>102</xdr:col>
      <xdr:colOff>165100</xdr:colOff>
      <xdr:row>78</xdr:row>
      <xdr:rowOff>100431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91558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169901</xdr:rowOff>
    </xdr:from>
    <xdr:to>
      <xdr:col>98</xdr:col>
      <xdr:colOff>38100</xdr:colOff>
      <xdr:row>78</xdr:row>
      <xdr:rowOff>100051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91178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歳出決算総額は、人口の増加や特別定額給付金給付事業の終了等の影響により、住民一人当たり</a:t>
          </a:r>
          <a:r>
            <a:rPr kumimoji="1" lang="en-US" altLang="ja-JP" sz="1300">
              <a:latin typeface="ＭＳ Ｐゴシック" panose="020B0600070205080204" pitchFamily="50" charset="-128"/>
              <a:ea typeface="ＭＳ Ｐゴシック" panose="020B0600070205080204" pitchFamily="50" charset="-128"/>
            </a:rPr>
            <a:t>481,143</a:t>
          </a:r>
          <a:r>
            <a:rPr kumimoji="1" lang="ja-JP" altLang="en-US" sz="1300">
              <a:latin typeface="ＭＳ Ｐゴシック" panose="020B0600070205080204" pitchFamily="50" charset="-128"/>
              <a:ea typeface="ＭＳ Ｐゴシック" panose="020B0600070205080204" pitchFamily="50" charset="-128"/>
            </a:rPr>
            <a:t>円となっており、昨年度より下回っている。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また、各指標についても、人口の増加等に伴い、住民一人当たりのコストは、物件費以外の項目は類似団体平均より同率若しくは下回っている状況である。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28,708</a:t>
          </a:r>
          <a:r>
            <a:rPr kumimoji="1" lang="ja-JP" altLang="en-US" sz="1300">
              <a:latin typeface="ＭＳ Ｐゴシック" panose="020B0600070205080204" pitchFamily="50" charset="-128"/>
              <a:ea typeface="ＭＳ Ｐゴシック" panose="020B0600070205080204" pitchFamily="50" charset="-128"/>
            </a:rPr>
            <a:t>円となっており、令和２年度より大幅に下回っている。その主な要因としては、特別定額給付金給付事業が終了したこと等により、前年度決算に比べ</a:t>
          </a:r>
          <a:r>
            <a:rPr kumimoji="1" lang="en-US" altLang="ja-JP" sz="1300">
              <a:latin typeface="ＭＳ Ｐゴシック" panose="020B0600070205080204" pitchFamily="50" charset="-128"/>
              <a:ea typeface="ＭＳ Ｐゴシック" panose="020B0600070205080204" pitchFamily="50" charset="-128"/>
            </a:rPr>
            <a:t>77.2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10,100</a:t>
          </a:r>
          <a:r>
            <a:rPr kumimoji="1" lang="ja-JP" altLang="en-US" sz="1300">
              <a:latin typeface="ＭＳ Ｐゴシック" panose="020B0600070205080204" pitchFamily="50" charset="-128"/>
              <a:ea typeface="ＭＳ Ｐゴシック" panose="020B0600070205080204" pitchFamily="50" charset="-128"/>
            </a:rPr>
            <a:t>円となっており、昨年度より</a:t>
          </a:r>
          <a:r>
            <a:rPr kumimoji="1" lang="en-US" altLang="ja-JP" sz="1300">
              <a:latin typeface="ＭＳ Ｐゴシック" panose="020B0600070205080204" pitchFamily="50" charset="-128"/>
              <a:ea typeface="ＭＳ Ｐゴシック" panose="020B0600070205080204" pitchFamily="50" charset="-128"/>
            </a:rPr>
            <a:t>228.1</a:t>
          </a:r>
          <a:r>
            <a:rPr kumimoji="1" lang="ja-JP" altLang="en-US" sz="1300">
              <a:latin typeface="ＭＳ Ｐゴシック" panose="020B0600070205080204" pitchFamily="50" charset="-128"/>
              <a:ea typeface="ＭＳ Ｐゴシック" panose="020B0600070205080204" pitchFamily="50" charset="-128"/>
            </a:rPr>
            <a:t>％の増加となっている。その主な要因としては、決算余剰金の増による財政調整基金の新規積立額の増加や公共施設マネジメント基金への積立額の増加等によるものである。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今後も人口の増加は見込まれるものの、物価高騰の影響や総合振興計画等に基づく普通建設事業費等の増加により、住民一人当たりの金額は増加することが予想される。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1,332,226
1,305,521
217.43
654,914,371
640,991,108
7,327,757
326,717,230
454,348,816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159294</xdr:rowOff>
    </xdr:from>
    <xdr:to>
      <xdr:col>24</xdr:col>
      <xdr:colOff>63500</xdr:colOff>
      <xdr:row>36</xdr:row>
      <xdr:rowOff>10704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60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100511</xdr:rowOff>
    </xdr:from>
    <xdr:to>
      <xdr:col>19</xdr:col>
      <xdr:colOff>177800</xdr:colOff>
      <xdr:row>36</xdr:row>
      <xdr:rowOff>10704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0126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51526</xdr:rowOff>
    </xdr:from>
    <xdr:to>
      <xdr:col>15</xdr:col>
      <xdr:colOff>50800</xdr:colOff>
      <xdr:row>35</xdr:row>
      <xdr:rowOff>100511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522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15603</xdr:rowOff>
    </xdr:from>
    <xdr:to>
      <xdr:col>10</xdr:col>
      <xdr:colOff>114300</xdr:colOff>
      <xdr:row>35</xdr:row>
      <xdr:rowOff>51526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163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108494</xdr:rowOff>
    </xdr:from>
    <xdr:to>
      <xdr:col>24</xdr:col>
      <xdr:colOff>114300</xdr:colOff>
      <xdr:row>36</xdr:row>
      <xdr:rowOff>38644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131371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131354</xdr:rowOff>
    </xdr:from>
    <xdr:to>
      <xdr:col>20</xdr:col>
      <xdr:colOff>38100</xdr:colOff>
      <xdr:row>36</xdr:row>
      <xdr:rowOff>61504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78031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49711</xdr:rowOff>
    </xdr:from>
    <xdr:to>
      <xdr:col>15</xdr:col>
      <xdr:colOff>101600</xdr:colOff>
      <xdr:row>35</xdr:row>
      <xdr:rowOff>151311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167838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726</xdr:rowOff>
    </xdr:from>
    <xdr:to>
      <xdr:col>10</xdr:col>
      <xdr:colOff>165100</xdr:colOff>
      <xdr:row>35</xdr:row>
      <xdr:rowOff>102326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118853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136253</xdr:rowOff>
    </xdr:from>
    <xdr:to>
      <xdr:col>6</xdr:col>
      <xdr:colOff>38100</xdr:colOff>
      <xdr:row>35</xdr:row>
      <xdr:rowOff>66403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82930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4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79946</xdr:rowOff>
    </xdr:from>
    <xdr:to>
      <xdr:col>24</xdr:col>
      <xdr:colOff>63500</xdr:colOff>
      <xdr:row>58</xdr:row>
      <xdr:rowOff>17602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23896"/>
          <a:ext cx="838200" cy="11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79946</xdr:rowOff>
    </xdr:from>
    <xdr:to>
      <xdr:col>19</xdr:col>
      <xdr:colOff>177800</xdr:colOff>
      <xdr:row>58</xdr:row>
      <xdr:rowOff>125349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23896"/>
          <a:ext cx="889000" cy="12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41834</xdr:rowOff>
    </xdr:from>
    <xdr:to>
      <xdr:col>15</xdr:col>
      <xdr:colOff>50800</xdr:colOff>
      <xdr:row>58</xdr:row>
      <xdr:rowOff>125349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85934"/>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30916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41834</xdr:rowOff>
    </xdr:from>
    <xdr:to>
      <xdr:col>10</xdr:col>
      <xdr:colOff>114300</xdr:colOff>
      <xdr:row>59</xdr:row>
      <xdr:rowOff>12688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85934"/>
          <a:ext cx="8890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138252</xdr:rowOff>
    </xdr:from>
    <xdr:to>
      <xdr:col>24</xdr:col>
      <xdr:colOff>114300</xdr:colOff>
      <xdr:row>58</xdr:row>
      <xdr:rowOff>68402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161129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29146</xdr:rowOff>
    </xdr:from>
    <xdr:to>
      <xdr:col>20</xdr:col>
      <xdr:colOff>38100</xdr:colOff>
      <xdr:row>51</xdr:row>
      <xdr:rowOff>130746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147273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4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74549</xdr:rowOff>
    </xdr:from>
    <xdr:to>
      <xdr:col>15</xdr:col>
      <xdr:colOff>101600</xdr:colOff>
      <xdr:row>59</xdr:row>
      <xdr:rowOff>4699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21226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162484</xdr:rowOff>
    </xdr:from>
    <xdr:to>
      <xdr:col>10</xdr:col>
      <xdr:colOff>165100</xdr:colOff>
      <xdr:row>58</xdr:row>
      <xdr:rowOff>92634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109161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133338</xdr:rowOff>
    </xdr:from>
    <xdr:to>
      <xdr:col>6</xdr:col>
      <xdr:colOff>38100</xdr:colOff>
      <xdr:row>59</xdr:row>
      <xdr:rowOff>63488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80015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21139</xdr:rowOff>
    </xdr:from>
    <xdr:to>
      <xdr:col>24</xdr:col>
      <xdr:colOff>62865</xdr:colOff>
      <xdr:row>78</xdr:row>
      <xdr:rowOff>2513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22639"/>
          <a:ext cx="1270" cy="135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6340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2513</xdr:rowOff>
    </xdr:from>
    <xdr:to>
      <xdr:col>24</xdr:col>
      <xdr:colOff>152400</xdr:colOff>
      <xdr:row>78</xdr:row>
      <xdr:rowOff>2513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7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139266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21139</xdr:rowOff>
    </xdr:from>
    <xdr:to>
      <xdr:col>24</xdr:col>
      <xdr:colOff>152400</xdr:colOff>
      <xdr:row>70</xdr:row>
      <xdr:rowOff>21139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2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86646</xdr:rowOff>
    </xdr:from>
    <xdr:to>
      <xdr:col>24</xdr:col>
      <xdr:colOff>63500</xdr:colOff>
      <xdr:row>78</xdr:row>
      <xdr:rowOff>107248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88296"/>
          <a:ext cx="838200" cy="1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103785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1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80908</xdr:rowOff>
    </xdr:from>
    <xdr:to>
      <xdr:col>24</xdr:col>
      <xdr:colOff>114300</xdr:colOff>
      <xdr:row>75</xdr:row>
      <xdr:rowOff>11058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107248</xdr:rowOff>
    </xdr:from>
    <xdr:to>
      <xdr:col>19</xdr:col>
      <xdr:colOff>177800</xdr:colOff>
      <xdr:row>78</xdr:row>
      <xdr:rowOff>165395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80348"/>
          <a:ext cx="889000" cy="5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150521</xdr:rowOff>
    </xdr:from>
    <xdr:to>
      <xdr:col>20</xdr:col>
      <xdr:colOff>38100</xdr:colOff>
      <xdr:row>76</xdr:row>
      <xdr:rowOff>80671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165395</xdr:rowOff>
    </xdr:from>
    <xdr:to>
      <xdr:col>15</xdr:col>
      <xdr:colOff>50800</xdr:colOff>
      <xdr:row>79</xdr:row>
      <xdr:rowOff>25290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38495"/>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40629</xdr:rowOff>
    </xdr:from>
    <xdr:to>
      <xdr:col>15</xdr:col>
      <xdr:colOff>101600</xdr:colOff>
      <xdr:row>76</xdr:row>
      <xdr:rowOff>142229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2558</xdr:rowOff>
    </xdr:from>
    <xdr:to>
      <xdr:col>10</xdr:col>
      <xdr:colOff>114300</xdr:colOff>
      <xdr:row>79</xdr:row>
      <xdr:rowOff>25290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47108"/>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95172</xdr:rowOff>
    </xdr:from>
    <xdr:to>
      <xdr:col>10</xdr:col>
      <xdr:colOff>165100</xdr:colOff>
      <xdr:row>77</xdr:row>
      <xdr:rowOff>25322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41849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86944</xdr:rowOff>
    </xdr:from>
    <xdr:to>
      <xdr:col>6</xdr:col>
      <xdr:colOff>38100</xdr:colOff>
      <xdr:row>77</xdr:row>
      <xdr:rowOff>17094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1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33621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35846</xdr:rowOff>
    </xdr:from>
    <xdr:to>
      <xdr:col>24</xdr:col>
      <xdr:colOff>114300</xdr:colOff>
      <xdr:row>77</xdr:row>
      <xdr:rowOff>137446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122223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56448</xdr:rowOff>
    </xdr:from>
    <xdr:to>
      <xdr:col>20</xdr:col>
      <xdr:colOff>38100</xdr:colOff>
      <xdr:row>78</xdr:row>
      <xdr:rowOff>158048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149175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2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114595</xdr:rowOff>
    </xdr:from>
    <xdr:to>
      <xdr:col>15</xdr:col>
      <xdr:colOff>101600</xdr:colOff>
      <xdr:row>79</xdr:row>
      <xdr:rowOff>44745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35872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8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145940</xdr:rowOff>
    </xdr:from>
    <xdr:to>
      <xdr:col>10</xdr:col>
      <xdr:colOff>165100</xdr:colOff>
      <xdr:row>79</xdr:row>
      <xdr:rowOff>76090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67217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1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123208</xdr:rowOff>
    </xdr:from>
    <xdr:to>
      <xdr:col>6</xdr:col>
      <xdr:colOff>38100</xdr:colOff>
      <xdr:row>79</xdr:row>
      <xdr:rowOff>53358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44485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8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154307</xdr:rowOff>
    </xdr:from>
    <xdr:to>
      <xdr:col>24</xdr:col>
      <xdr:colOff>62865</xdr:colOff>
      <xdr:row>95</xdr:row>
      <xdr:rowOff>134282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84807"/>
          <a:ext cx="1270" cy="837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138109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134282</xdr:rowOff>
    </xdr:from>
    <xdr:to>
      <xdr:col>24</xdr:col>
      <xdr:colOff>152400</xdr:colOff>
      <xdr:row>95</xdr:row>
      <xdr:rowOff>134282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4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100984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154307</xdr:rowOff>
    </xdr:from>
    <xdr:to>
      <xdr:col>24</xdr:col>
      <xdr:colOff>152400</xdr:colOff>
      <xdr:row>90</xdr:row>
      <xdr:rowOff>154307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8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10861</xdr:rowOff>
    </xdr:from>
    <xdr:to>
      <xdr:col>24</xdr:col>
      <xdr:colOff>63500</xdr:colOff>
      <xdr:row>97</xdr:row>
      <xdr:rowOff>61221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98611"/>
          <a:ext cx="838200" cy="39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30509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7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7632</xdr:rowOff>
    </xdr:from>
    <xdr:to>
      <xdr:col>24</xdr:col>
      <xdr:colOff>114300</xdr:colOff>
      <xdr:row>94</xdr:row>
      <xdr:rowOff>109232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55781</xdr:rowOff>
    </xdr:from>
    <xdr:to>
      <xdr:col>19</xdr:col>
      <xdr:colOff>177800</xdr:colOff>
      <xdr:row>97</xdr:row>
      <xdr:rowOff>61221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86431"/>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23064</xdr:rowOff>
    </xdr:from>
    <xdr:to>
      <xdr:col>20</xdr:col>
      <xdr:colOff>38100</xdr:colOff>
      <xdr:row>96</xdr:row>
      <xdr:rowOff>124664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141191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55781</xdr:rowOff>
    </xdr:from>
    <xdr:to>
      <xdr:col>15</xdr:col>
      <xdr:colOff>50800</xdr:colOff>
      <xdr:row>97</xdr:row>
      <xdr:rowOff>112497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86431"/>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76212</xdr:rowOff>
    </xdr:from>
    <xdr:to>
      <xdr:col>15</xdr:col>
      <xdr:colOff>101600</xdr:colOff>
      <xdr:row>97</xdr:row>
      <xdr:rowOff>6362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22889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112497</xdr:rowOff>
    </xdr:from>
    <xdr:to>
      <xdr:col>10</xdr:col>
      <xdr:colOff>114300</xdr:colOff>
      <xdr:row>97</xdr:row>
      <xdr:rowOff>138579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43147"/>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97656</xdr:rowOff>
    </xdr:from>
    <xdr:to>
      <xdr:col>10</xdr:col>
      <xdr:colOff>165100</xdr:colOff>
      <xdr:row>97</xdr:row>
      <xdr:rowOff>27806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120470</xdr:rowOff>
    </xdr:from>
    <xdr:to>
      <xdr:col>6</xdr:col>
      <xdr:colOff>38100</xdr:colOff>
      <xdr:row>97</xdr:row>
      <xdr:rowOff>50620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67147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131511</xdr:rowOff>
    </xdr:from>
    <xdr:to>
      <xdr:col>24</xdr:col>
      <xdr:colOff>114300</xdr:colOff>
      <xdr:row>95</xdr:row>
      <xdr:rowOff>61661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46438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6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10421</xdr:rowOff>
    </xdr:from>
    <xdr:to>
      <xdr:col>20</xdr:col>
      <xdr:colOff>38100</xdr:colOff>
      <xdr:row>97</xdr:row>
      <xdr:rowOff>112021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103148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4981</xdr:rowOff>
    </xdr:from>
    <xdr:to>
      <xdr:col>15</xdr:col>
      <xdr:colOff>101600</xdr:colOff>
      <xdr:row>97</xdr:row>
      <xdr:rowOff>106581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97708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61697</xdr:rowOff>
    </xdr:from>
    <xdr:to>
      <xdr:col>10</xdr:col>
      <xdr:colOff>165100</xdr:colOff>
      <xdr:row>97</xdr:row>
      <xdr:rowOff>163297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87779</xdr:rowOff>
    </xdr:from>
    <xdr:to>
      <xdr:col>6</xdr:col>
      <xdr:colOff>38100</xdr:colOff>
      <xdr:row>98</xdr:row>
      <xdr:rowOff>17929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67310</xdr:rowOff>
    </xdr:from>
    <xdr:to>
      <xdr:col>55</xdr:col>
      <xdr:colOff>0</xdr:colOff>
      <xdr:row>38</xdr:row>
      <xdr:rowOff>116840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824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28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67310</xdr:rowOff>
    </xdr:from>
    <xdr:to>
      <xdr:col>50</xdr:col>
      <xdr:colOff>114300</xdr:colOff>
      <xdr:row>38</xdr:row>
      <xdr:rowOff>91694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824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69596</xdr:rowOff>
    </xdr:from>
    <xdr:to>
      <xdr:col>45</xdr:col>
      <xdr:colOff>177800</xdr:colOff>
      <xdr:row>38</xdr:row>
      <xdr:rowOff>91694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8469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18542</xdr:rowOff>
    </xdr:from>
    <xdr:to>
      <xdr:col>41</xdr:col>
      <xdr:colOff>50800</xdr:colOff>
      <xdr:row>38</xdr:row>
      <xdr:rowOff>69596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33642"/>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66040</xdr:rowOff>
    </xdr:from>
    <xdr:to>
      <xdr:col>55</xdr:col>
      <xdr:colOff>50800</xdr:colOff>
      <xdr:row>38</xdr:row>
      <xdr:rowOff>167640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152417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xdr:rowOff>
    </xdr:from>
    <xdr:to>
      <xdr:col>50</xdr:col>
      <xdr:colOff>165100</xdr:colOff>
      <xdr:row>38</xdr:row>
      <xdr:rowOff>118110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109237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40894</xdr:rowOff>
    </xdr:from>
    <xdr:to>
      <xdr:col>46</xdr:col>
      <xdr:colOff>38100</xdr:colOff>
      <xdr:row>38</xdr:row>
      <xdr:rowOff>142494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133621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18796</xdr:rowOff>
    </xdr:from>
    <xdr:to>
      <xdr:col>41</xdr:col>
      <xdr:colOff>101600</xdr:colOff>
      <xdr:row>38</xdr:row>
      <xdr:rowOff>120396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111523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139192</xdr:rowOff>
    </xdr:from>
    <xdr:to>
      <xdr:col>36</xdr:col>
      <xdr:colOff>165100</xdr:colOff>
      <xdr:row>38</xdr:row>
      <xdr:rowOff>69342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60469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55626</xdr:rowOff>
    </xdr:from>
    <xdr:to>
      <xdr:col>55</xdr:col>
      <xdr:colOff>0</xdr:colOff>
      <xdr:row>58</xdr:row>
      <xdr:rowOff>93599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9726"/>
          <a:ext cx="8382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92837</xdr:rowOff>
    </xdr:from>
    <xdr:to>
      <xdr:col>50</xdr:col>
      <xdr:colOff>114300</xdr:colOff>
      <xdr:row>58</xdr:row>
      <xdr:rowOff>93599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369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92837</xdr:rowOff>
    </xdr:from>
    <xdr:to>
      <xdr:col>45</xdr:col>
      <xdr:colOff>177800</xdr:colOff>
      <xdr:row>58</xdr:row>
      <xdr:rowOff>98933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3693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70231</xdr:rowOff>
    </xdr:from>
    <xdr:to>
      <xdr:col>41</xdr:col>
      <xdr:colOff>50800</xdr:colOff>
      <xdr:row>58</xdr:row>
      <xdr:rowOff>98933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14331"/>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4826</xdr:rowOff>
    </xdr:from>
    <xdr:to>
      <xdr:col>55</xdr:col>
      <xdr:colOff>50800</xdr:colOff>
      <xdr:row>58</xdr:row>
      <xdr:rowOff>106426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154703</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42799</xdr:rowOff>
    </xdr:from>
    <xdr:to>
      <xdr:col>50</xdr:col>
      <xdr:colOff>165100</xdr:colOff>
      <xdr:row>58</xdr:row>
      <xdr:rowOff>144399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135526</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07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42037</xdr:rowOff>
    </xdr:from>
    <xdr:to>
      <xdr:col>46</xdr:col>
      <xdr:colOff>38100</xdr:colOff>
      <xdr:row>58</xdr:row>
      <xdr:rowOff>143637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134764</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07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48133</xdr:rowOff>
    </xdr:from>
    <xdr:to>
      <xdr:col>41</xdr:col>
      <xdr:colOff>101600</xdr:colOff>
      <xdr:row>58</xdr:row>
      <xdr:rowOff>149733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140860</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08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19431</xdr:rowOff>
    </xdr:from>
    <xdr:to>
      <xdr:col>36</xdr:col>
      <xdr:colOff>165100</xdr:colOff>
      <xdr:row>58</xdr:row>
      <xdr:rowOff>121031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112158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158567</xdr:rowOff>
    </xdr:from>
    <xdr:to>
      <xdr:col>55</xdr:col>
      <xdr:colOff>0</xdr:colOff>
      <xdr:row>77</xdr:row>
      <xdr:rowOff>169281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60217"/>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158567</xdr:rowOff>
    </xdr:from>
    <xdr:to>
      <xdr:col>50</xdr:col>
      <xdr:colOff>114300</xdr:colOff>
      <xdr:row>78</xdr:row>
      <xdr:rowOff>85026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60217"/>
          <a:ext cx="8890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85026</xdr:rowOff>
    </xdr:from>
    <xdr:to>
      <xdr:col>45</xdr:col>
      <xdr:colOff>177800</xdr:colOff>
      <xdr:row>78</xdr:row>
      <xdr:rowOff>117746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58126"/>
          <a:ext cx="889000" cy="3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117746</xdr:rowOff>
    </xdr:from>
    <xdr:to>
      <xdr:col>41</xdr:col>
      <xdr:colOff>50800</xdr:colOff>
      <xdr:row>78</xdr:row>
      <xdr:rowOff>124461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90846"/>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118481</xdr:rowOff>
    </xdr:from>
    <xdr:to>
      <xdr:col>55</xdr:col>
      <xdr:colOff>50800</xdr:colOff>
      <xdr:row>78</xdr:row>
      <xdr:rowOff>48631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96908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107767</xdr:rowOff>
    </xdr:from>
    <xdr:to>
      <xdr:col>50</xdr:col>
      <xdr:colOff>165100</xdr:colOff>
      <xdr:row>78</xdr:row>
      <xdr:rowOff>37917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29044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34226</xdr:rowOff>
    </xdr:from>
    <xdr:to>
      <xdr:col>46</xdr:col>
      <xdr:colOff>38100</xdr:colOff>
      <xdr:row>78</xdr:row>
      <xdr:rowOff>135826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126953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66946</xdr:rowOff>
    </xdr:from>
    <xdr:to>
      <xdr:col>41</xdr:col>
      <xdr:colOff>101600</xdr:colOff>
      <xdr:row>78</xdr:row>
      <xdr:rowOff>168546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159673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73661</xdr:rowOff>
    </xdr:from>
    <xdr:to>
      <xdr:col>36</xdr:col>
      <xdr:colOff>165100</xdr:colOff>
      <xdr:row>79</xdr:row>
      <xdr:rowOff>3811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166388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3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13760</xdr:rowOff>
    </xdr:from>
    <xdr:to>
      <xdr:col>55</xdr:col>
      <xdr:colOff>0</xdr:colOff>
      <xdr:row>96</xdr:row>
      <xdr:rowOff>18162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72960"/>
          <a:ext cx="8382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166427</xdr:rowOff>
    </xdr:from>
    <xdr:to>
      <xdr:col>50</xdr:col>
      <xdr:colOff>114300</xdr:colOff>
      <xdr:row>96</xdr:row>
      <xdr:rowOff>13760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54177"/>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144768</xdr:rowOff>
    </xdr:from>
    <xdr:to>
      <xdr:col>45</xdr:col>
      <xdr:colOff>177800</xdr:colOff>
      <xdr:row>95</xdr:row>
      <xdr:rowOff>166427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32518"/>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144063</xdr:rowOff>
    </xdr:from>
    <xdr:to>
      <xdr:col>41</xdr:col>
      <xdr:colOff>50800</xdr:colOff>
      <xdr:row>95</xdr:row>
      <xdr:rowOff>144768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260363"/>
          <a:ext cx="889000" cy="17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138812</xdr:rowOff>
    </xdr:from>
    <xdr:to>
      <xdr:col>55</xdr:col>
      <xdr:colOff>50800</xdr:colOff>
      <xdr:row>96</xdr:row>
      <xdr:rowOff>68962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117239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134410</xdr:rowOff>
    </xdr:from>
    <xdr:to>
      <xdr:col>50</xdr:col>
      <xdr:colOff>165100</xdr:colOff>
      <xdr:row>96</xdr:row>
      <xdr:rowOff>64560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55687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115627</xdr:rowOff>
    </xdr:from>
    <xdr:to>
      <xdr:col>46</xdr:col>
      <xdr:colOff>38100</xdr:colOff>
      <xdr:row>96</xdr:row>
      <xdr:rowOff>45777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36904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4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93968</xdr:rowOff>
    </xdr:from>
    <xdr:to>
      <xdr:col>41</xdr:col>
      <xdr:colOff>101600</xdr:colOff>
      <xdr:row>96</xdr:row>
      <xdr:rowOff>24118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15245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93263</xdr:rowOff>
    </xdr:from>
    <xdr:to>
      <xdr:col>36</xdr:col>
      <xdr:colOff>165100</xdr:colOff>
      <xdr:row>95</xdr:row>
      <xdr:rowOff>23413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0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75692</xdr:rowOff>
    </xdr:from>
    <xdr:to>
      <xdr:col>85</xdr:col>
      <xdr:colOff>127000</xdr:colOff>
      <xdr:row>35</xdr:row>
      <xdr:rowOff>76998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04992"/>
          <a:ext cx="8382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39606</xdr:rowOff>
    </xdr:from>
    <xdr:to>
      <xdr:col>81</xdr:col>
      <xdr:colOff>50800</xdr:colOff>
      <xdr:row>35</xdr:row>
      <xdr:rowOff>76998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868906"/>
          <a:ext cx="889000" cy="20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39606</xdr:rowOff>
    </xdr:from>
    <xdr:to>
      <xdr:col>76</xdr:col>
      <xdr:colOff>114300</xdr:colOff>
      <xdr:row>34</xdr:row>
      <xdr:rowOff>61649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868906"/>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61649</xdr:rowOff>
    </xdr:from>
    <xdr:to>
      <xdr:col>71</xdr:col>
      <xdr:colOff>177800</xdr:colOff>
      <xdr:row>35</xdr:row>
      <xdr:rowOff>75366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890949"/>
          <a:ext cx="8890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141622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126437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24892</xdr:rowOff>
    </xdr:from>
    <xdr:to>
      <xdr:col>85</xdr:col>
      <xdr:colOff>177800</xdr:colOff>
      <xdr:row>34</xdr:row>
      <xdr:rowOff>126492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47769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26198</xdr:rowOff>
    </xdr:from>
    <xdr:to>
      <xdr:col>81</xdr:col>
      <xdr:colOff>101600</xdr:colOff>
      <xdr:row>35</xdr:row>
      <xdr:rowOff>127798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144325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160256</xdr:rowOff>
    </xdr:from>
    <xdr:to>
      <xdr:col>76</xdr:col>
      <xdr:colOff>165100</xdr:colOff>
      <xdr:row>34</xdr:row>
      <xdr:rowOff>90406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8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106933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59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10849</xdr:rowOff>
    </xdr:from>
    <xdr:to>
      <xdr:col>72</xdr:col>
      <xdr:colOff>38100</xdr:colOff>
      <xdr:row>34</xdr:row>
      <xdr:rowOff>112449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128976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6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24566</xdr:rowOff>
    </xdr:from>
    <xdr:to>
      <xdr:col>67</xdr:col>
      <xdr:colOff>101600</xdr:colOff>
      <xdr:row>35</xdr:row>
      <xdr:rowOff>126166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142693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91237</xdr:rowOff>
    </xdr:from>
    <xdr:to>
      <xdr:col>85</xdr:col>
      <xdr:colOff>127000</xdr:colOff>
      <xdr:row>57</xdr:row>
      <xdr:rowOff>138176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863887"/>
          <a:ext cx="8382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132690</xdr:rowOff>
    </xdr:from>
    <xdr:to>
      <xdr:col>81</xdr:col>
      <xdr:colOff>50800</xdr:colOff>
      <xdr:row>57</xdr:row>
      <xdr:rowOff>138176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90534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103086</xdr:rowOff>
    </xdr:from>
    <xdr:to>
      <xdr:col>76</xdr:col>
      <xdr:colOff>114300</xdr:colOff>
      <xdr:row>57</xdr:row>
      <xdr:rowOff>132690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7573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103086</xdr:rowOff>
    </xdr:from>
    <xdr:to>
      <xdr:col>71</xdr:col>
      <xdr:colOff>177800</xdr:colOff>
      <xdr:row>58</xdr:row>
      <xdr:rowOff>93370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75736"/>
          <a:ext cx="889000" cy="1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40437</xdr:rowOff>
    </xdr:from>
    <xdr:to>
      <xdr:col>85</xdr:col>
      <xdr:colOff>177800</xdr:colOff>
      <xdr:row>57</xdr:row>
      <xdr:rowOff>142037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18864</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87376</xdr:rowOff>
    </xdr:from>
    <xdr:to>
      <xdr:col>81</xdr:col>
      <xdr:colOff>101600</xdr:colOff>
      <xdr:row>58</xdr:row>
      <xdr:rowOff>17526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81890</xdr:rowOff>
    </xdr:from>
    <xdr:to>
      <xdr:col>76</xdr:col>
      <xdr:colOff>165100</xdr:colOff>
      <xdr:row>58</xdr:row>
      <xdr:rowOff>12040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3167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52286</xdr:rowOff>
    </xdr:from>
    <xdr:to>
      <xdr:col>72</xdr:col>
      <xdr:colOff>38100</xdr:colOff>
      <xdr:row>57</xdr:row>
      <xdr:rowOff>153886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145013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42570</xdr:rowOff>
    </xdr:from>
    <xdr:to>
      <xdr:col>67</xdr:col>
      <xdr:colOff>101600</xdr:colOff>
      <xdr:row>58</xdr:row>
      <xdr:rowOff>144170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135297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49174</xdr:rowOff>
    </xdr:from>
    <xdr:to>
      <xdr:col>85</xdr:col>
      <xdr:colOff>127000</xdr:colOff>
      <xdr:row>78</xdr:row>
      <xdr:rowOff>137413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22274"/>
          <a:ext cx="8382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49174</xdr:rowOff>
    </xdr:from>
    <xdr:to>
      <xdr:col>81</xdr:col>
      <xdr:colOff>50800</xdr:colOff>
      <xdr:row>78</xdr:row>
      <xdr:rowOff>112954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22274"/>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112954</xdr:rowOff>
    </xdr:from>
    <xdr:to>
      <xdr:col>76</xdr:col>
      <xdr:colOff>114300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8605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86613</xdr:rowOff>
    </xdr:from>
    <xdr:to>
      <xdr:col>85</xdr:col>
      <xdr:colOff>177800</xdr:colOff>
      <xdr:row>79</xdr:row>
      <xdr:rowOff>16763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1540</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74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169824</xdr:rowOff>
    </xdr:from>
    <xdr:to>
      <xdr:col>81</xdr:col>
      <xdr:colOff>101600</xdr:colOff>
      <xdr:row>78</xdr:row>
      <xdr:rowOff>99974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91101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464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62154</xdr:rowOff>
    </xdr:from>
    <xdr:to>
      <xdr:col>76</xdr:col>
      <xdr:colOff>165100</xdr:colOff>
      <xdr:row>78</xdr:row>
      <xdr:rowOff>163754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154881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2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118250</xdr:rowOff>
    </xdr:from>
    <xdr:to>
      <xdr:col>85</xdr:col>
      <xdr:colOff>127000</xdr:colOff>
      <xdr:row>98</xdr:row>
      <xdr:rowOff>136119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20350"/>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118250</xdr:rowOff>
    </xdr:from>
    <xdr:to>
      <xdr:col>81</xdr:col>
      <xdr:colOff>50800</xdr:colOff>
      <xdr:row>98</xdr:row>
      <xdr:rowOff>157265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20350"/>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157265</xdr:rowOff>
    </xdr:from>
    <xdr:to>
      <xdr:col>76</xdr:col>
      <xdr:colOff>114300</xdr:colOff>
      <xdr:row>99</xdr:row>
      <xdr:rowOff>37858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59365"/>
          <a:ext cx="889000" cy="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37858</xdr:rowOff>
    </xdr:from>
    <xdr:to>
      <xdr:col>71</xdr:col>
      <xdr:colOff>177800</xdr:colOff>
      <xdr:row>99</xdr:row>
      <xdr:rowOff>53327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701140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85319</xdr:rowOff>
    </xdr:from>
    <xdr:to>
      <xdr:col>85</xdr:col>
      <xdr:colOff>177800</xdr:colOff>
      <xdr:row>99</xdr:row>
      <xdr:rowOff>15469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63746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67450</xdr:rowOff>
    </xdr:from>
    <xdr:to>
      <xdr:col>81</xdr:col>
      <xdr:colOff>101600</xdr:colOff>
      <xdr:row>98</xdr:row>
      <xdr:rowOff>169050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160177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106465</xdr:rowOff>
    </xdr:from>
    <xdr:to>
      <xdr:col>76</xdr:col>
      <xdr:colOff>165100</xdr:colOff>
      <xdr:row>99</xdr:row>
      <xdr:rowOff>36615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9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27742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70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158508</xdr:rowOff>
    </xdr:from>
    <xdr:to>
      <xdr:col>72</xdr:col>
      <xdr:colOff>38100</xdr:colOff>
      <xdr:row>99</xdr:row>
      <xdr:rowOff>88658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9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79785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70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2527</xdr:rowOff>
    </xdr:from>
    <xdr:to>
      <xdr:col>67</xdr:col>
      <xdr:colOff>101600</xdr:colOff>
      <xdr:row>99</xdr:row>
      <xdr:rowOff>104127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95254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706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45,614</a:t>
          </a:r>
          <a:r>
            <a:rPr kumimoji="1" lang="ja-JP" altLang="en-US" sz="1300">
              <a:latin typeface="ＭＳ Ｐゴシック" panose="020B0600070205080204" pitchFamily="50" charset="-128"/>
              <a:ea typeface="ＭＳ Ｐゴシック" panose="020B0600070205080204" pitchFamily="50" charset="-128"/>
            </a:rPr>
            <a:t>円となっており、特別定額給付金給付事業の終了により大幅に減少したが、文化施設の整備費用の増加等により、類似団体平均より上回った。</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174,552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増加している。その要因としては、子育て世帯への特別給付金給付事業や住民税非課税世帯等臨時特別給付金給付事業が令和３年度より実施されたことや障害福祉サービスの給付、保育需要の高まりによる特定教育・保育施設等の給付が毎年度増加していることが上げ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48,136</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円となっており、新型コロナウイルスワクチン接種事業が令和３年度より実施されたこと等により、前年度より</a:t>
          </a:r>
          <a:r>
            <a:rPr kumimoji="1" lang="en-US" altLang="ja-JP" sz="1300">
              <a:latin typeface="ＭＳ Ｐゴシック" panose="020B0600070205080204" pitchFamily="50" charset="-128"/>
              <a:ea typeface="ＭＳ Ｐゴシック" panose="020B0600070205080204" pitchFamily="50" charset="-128"/>
            </a:rPr>
            <a:t>55.6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13,392</a:t>
          </a:r>
          <a:r>
            <a:rPr kumimoji="1" lang="ja-JP" altLang="en-US" sz="1300">
              <a:latin typeface="ＭＳ Ｐゴシック" panose="020B0600070205080204" pitchFamily="50" charset="-128"/>
              <a:ea typeface="ＭＳ Ｐゴシック" panose="020B0600070205080204" pitchFamily="50" charset="-128"/>
            </a:rPr>
            <a:t>円となっており、新しい消防署の建設事業の実施等により、前年度より</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標準財政規模が</a:t>
          </a:r>
          <a:r>
            <a:rPr kumimoji="1" lang="en-US" altLang="ja-JP" sz="1200">
              <a:latin typeface="ＭＳ Ｐゴシック" panose="020B0600070205080204" pitchFamily="50" charset="-128"/>
              <a:ea typeface="ＭＳ Ｐゴシック" panose="020B0600070205080204" pitchFamily="50" charset="-128"/>
            </a:rPr>
            <a:t>172</a:t>
          </a:r>
          <a:r>
            <a:rPr kumimoji="1" lang="ja-JP" altLang="en-US" sz="1200">
              <a:latin typeface="ＭＳ Ｐゴシック" panose="020B0600070205080204" pitchFamily="50" charset="-128"/>
              <a:ea typeface="ＭＳ Ｐゴシック" panose="020B0600070205080204" pitchFamily="50" charset="-128"/>
            </a:rPr>
            <a:t>億円増額し、財政調整基金残高が</a:t>
          </a:r>
          <a:r>
            <a:rPr kumimoji="1" lang="en-US" altLang="ja-JP" sz="1200">
              <a:latin typeface="ＭＳ Ｐゴシック" panose="020B0600070205080204" pitchFamily="50" charset="-128"/>
              <a:ea typeface="ＭＳ Ｐゴシック" panose="020B0600070205080204" pitchFamily="50" charset="-128"/>
            </a:rPr>
            <a:t>77.9</a:t>
          </a:r>
          <a:r>
            <a:rPr kumimoji="1" lang="ja-JP" altLang="en-US" sz="1200">
              <a:latin typeface="ＭＳ Ｐゴシック" panose="020B0600070205080204" pitchFamily="50" charset="-128"/>
              <a:ea typeface="ＭＳ Ｐゴシック" panose="020B0600070205080204" pitchFamily="50" charset="-128"/>
            </a:rPr>
            <a:t>億円増額したことで、財政調整基金残高の標準財政規模比は増加した。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実質収支額の標準財政規模比は、標準財政規模が</a:t>
          </a:r>
          <a:r>
            <a:rPr kumimoji="1" lang="en-US" altLang="ja-JP" sz="1200">
              <a:latin typeface="ＭＳ Ｐゴシック" panose="020B0600070205080204" pitchFamily="50" charset="-128"/>
              <a:ea typeface="ＭＳ Ｐゴシック" panose="020B0600070205080204" pitchFamily="50" charset="-128"/>
            </a:rPr>
            <a:t>172</a:t>
          </a:r>
          <a:r>
            <a:rPr kumimoji="1" lang="ja-JP" altLang="en-US" sz="1200">
              <a:latin typeface="ＭＳ Ｐゴシック" panose="020B0600070205080204" pitchFamily="50" charset="-128"/>
              <a:ea typeface="ＭＳ Ｐゴシック" panose="020B0600070205080204" pitchFamily="50" charset="-128"/>
            </a:rPr>
            <a:t>億円増額し、実質収支額が令和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年度比で</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億円減額したことから微減した。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実質単年度収支の標準財政規模比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は、財政調整基金の積立金が、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億円増加し、実質単年度収支が令和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億円増額となったことから増加した。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今後も行財政改革を推進し、事業の選択と集中による歳出削減や歳入の確保を図り、健全な財政運営の維持に努めていく必要がある。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一般会計及び一般会計等に属する特別会計に係る歳出が、特別定額給付金給付事業、中小企業資金融資事業等の商工費、子育て世帯への臨時特別給付金給付事業等の民生費の減額等により</a:t>
          </a:r>
          <a:r>
            <a:rPr kumimoji="1" lang="en-US" altLang="ja-JP" sz="1300">
              <a:latin typeface="ＭＳ Ｐゴシック" panose="020B0600070205080204" pitchFamily="50" charset="-128"/>
              <a:ea typeface="ＭＳ Ｐゴシック" panose="020B0600070205080204" pitchFamily="50" charset="-128"/>
            </a:rPr>
            <a:t>638</a:t>
          </a:r>
          <a:r>
            <a:rPr kumimoji="1" lang="ja-JP" altLang="en-US" sz="1300">
              <a:latin typeface="ＭＳ Ｐゴシック" panose="020B0600070205080204" pitchFamily="50" charset="-128"/>
              <a:ea typeface="ＭＳ Ｐゴシック" panose="020B0600070205080204" pitchFamily="50" charset="-128"/>
            </a:rPr>
            <a:t>億円の減額となった一方で、国庫支出金、道路橋りょう費に係る市債の減額等により歳入が</a:t>
          </a:r>
          <a:r>
            <a:rPr kumimoji="1" lang="en-US" altLang="ja-JP" sz="1300">
              <a:latin typeface="ＭＳ Ｐゴシック" panose="020B0600070205080204" pitchFamily="50" charset="-128"/>
              <a:ea typeface="ＭＳ Ｐゴシック" panose="020B0600070205080204" pitchFamily="50" charset="-128"/>
            </a:rPr>
            <a:t>625</a:t>
          </a:r>
          <a:r>
            <a:rPr kumimoji="1" lang="ja-JP" altLang="en-US" sz="1300">
              <a:latin typeface="ＭＳ Ｐゴシック" panose="020B0600070205080204" pitchFamily="50" charset="-128"/>
              <a:ea typeface="ＭＳ Ｐゴシック" panose="020B0600070205080204" pitchFamily="50" charset="-128"/>
            </a:rPr>
            <a:t>億円減額となり、実質収支額が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億円の減額となったことから、実質赤字比率は下がったが、法適用企業会計の資金剰余金が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億円増額になったことにより、連結実質赤字比率の黒字額が拡大した。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全ての会計で黒字となっており、健全な財政運営を維持している。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T56" sqref="T56"/>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654914371</v>
      </c>
      <c r="BO4" s="453"/>
      <c r="BP4" s="453"/>
      <c r="BQ4" s="453"/>
      <c r="BR4" s="453"/>
      <c r="BS4" s="453"/>
      <c r="BT4" s="453"/>
      <c r="BU4" s="454"/>
      <c r="BV4" s="452">
        <v>717948173</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2.2000000000000002</v>
      </c>
      <c r="CU4" s="593"/>
      <c r="CV4" s="593"/>
      <c r="CW4" s="593"/>
      <c r="CX4" s="593"/>
      <c r="CY4" s="593"/>
      <c r="CZ4" s="593"/>
      <c r="DA4" s="594"/>
      <c r="DB4" s="592">
        <v>2.5</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640991108</v>
      </c>
      <c r="BO5" s="424"/>
      <c r="BP5" s="424"/>
      <c r="BQ5" s="424"/>
      <c r="BR5" s="424"/>
      <c r="BS5" s="424"/>
      <c r="BT5" s="424"/>
      <c r="BU5" s="425"/>
      <c r="BV5" s="423">
        <v>705320564</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92.5</v>
      </c>
      <c r="CU5" s="421"/>
      <c r="CV5" s="421"/>
      <c r="CW5" s="421"/>
      <c r="CX5" s="421"/>
      <c r="CY5" s="421"/>
      <c r="CZ5" s="421"/>
      <c r="DA5" s="422"/>
      <c r="DB5" s="420">
        <v>97.3</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13923263</v>
      </c>
      <c r="BO6" s="424"/>
      <c r="BP6" s="424"/>
      <c r="BQ6" s="424"/>
      <c r="BR6" s="424"/>
      <c r="BS6" s="424"/>
      <c r="BT6" s="424"/>
      <c r="BU6" s="425"/>
      <c r="BV6" s="423">
        <v>12627609</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97.9</v>
      </c>
      <c r="CU6" s="567"/>
      <c r="CV6" s="567"/>
      <c r="CW6" s="567"/>
      <c r="CX6" s="567"/>
      <c r="CY6" s="567"/>
      <c r="CZ6" s="567"/>
      <c r="DA6" s="568"/>
      <c r="DB6" s="566">
        <v>99.9</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6595506</v>
      </c>
      <c r="BO7" s="424"/>
      <c r="BP7" s="424"/>
      <c r="BQ7" s="424"/>
      <c r="BR7" s="424"/>
      <c r="BS7" s="424"/>
      <c r="BT7" s="424"/>
      <c r="BU7" s="425"/>
      <c r="BV7" s="423">
        <v>4837427</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326717230</v>
      </c>
      <c r="CU7" s="424"/>
      <c r="CV7" s="424"/>
      <c r="CW7" s="424"/>
      <c r="CX7" s="424"/>
      <c r="CY7" s="424"/>
      <c r="CZ7" s="424"/>
      <c r="DA7" s="425"/>
      <c r="DB7" s="423">
        <v>309502012</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101</v>
      </c>
      <c r="AV8" s="482"/>
      <c r="AW8" s="482"/>
      <c r="AX8" s="482"/>
      <c r="AY8" s="437" t="s">
        <v>109</v>
      </c>
      <c r="AZ8" s="438"/>
      <c r="BA8" s="438"/>
      <c r="BB8" s="438"/>
      <c r="BC8" s="438"/>
      <c r="BD8" s="438"/>
      <c r="BE8" s="438"/>
      <c r="BF8" s="438"/>
      <c r="BG8" s="438"/>
      <c r="BH8" s="438"/>
      <c r="BI8" s="438"/>
      <c r="BJ8" s="438"/>
      <c r="BK8" s="438"/>
      <c r="BL8" s="438"/>
      <c r="BM8" s="439"/>
      <c r="BN8" s="423">
        <v>7327757</v>
      </c>
      <c r="BO8" s="424"/>
      <c r="BP8" s="424"/>
      <c r="BQ8" s="424"/>
      <c r="BR8" s="424"/>
      <c r="BS8" s="424"/>
      <c r="BT8" s="424"/>
      <c r="BU8" s="425"/>
      <c r="BV8" s="423">
        <v>7790182</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0.97</v>
      </c>
      <c r="CU8" s="527"/>
      <c r="CV8" s="527"/>
      <c r="CW8" s="527"/>
      <c r="CX8" s="527"/>
      <c r="CY8" s="527"/>
      <c r="CZ8" s="527"/>
      <c r="DA8" s="528"/>
      <c r="DB8" s="526">
        <v>0.98</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1324025</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101</v>
      </c>
      <c r="AV9" s="482"/>
      <c r="AW9" s="482"/>
      <c r="AX9" s="482"/>
      <c r="AY9" s="437" t="s">
        <v>115</v>
      </c>
      <c r="AZ9" s="438"/>
      <c r="BA9" s="438"/>
      <c r="BB9" s="438"/>
      <c r="BC9" s="438"/>
      <c r="BD9" s="438"/>
      <c r="BE9" s="438"/>
      <c r="BF9" s="438"/>
      <c r="BG9" s="438"/>
      <c r="BH9" s="438"/>
      <c r="BI9" s="438"/>
      <c r="BJ9" s="438"/>
      <c r="BK9" s="438"/>
      <c r="BL9" s="438"/>
      <c r="BM9" s="439"/>
      <c r="BN9" s="423">
        <v>-462425</v>
      </c>
      <c r="BO9" s="424"/>
      <c r="BP9" s="424"/>
      <c r="BQ9" s="424"/>
      <c r="BR9" s="424"/>
      <c r="BS9" s="424"/>
      <c r="BT9" s="424"/>
      <c r="BU9" s="425"/>
      <c r="BV9" s="423">
        <v>6041489</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14.5</v>
      </c>
      <c r="CU9" s="421"/>
      <c r="CV9" s="421"/>
      <c r="CW9" s="421"/>
      <c r="CX9" s="421"/>
      <c r="CY9" s="421"/>
      <c r="CZ9" s="421"/>
      <c r="DA9" s="422"/>
      <c r="DB9" s="420">
        <v>15.9</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1263979</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7790452</v>
      </c>
      <c r="BO10" s="424"/>
      <c r="BP10" s="424"/>
      <c r="BQ10" s="424"/>
      <c r="BR10" s="424"/>
      <c r="BS10" s="424"/>
      <c r="BT10" s="424"/>
      <c r="BU10" s="425"/>
      <c r="BV10" s="423">
        <v>1749183</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1332226</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93</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2000000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138</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139</v>
      </c>
      <c r="N13" s="508"/>
      <c r="O13" s="508"/>
      <c r="P13" s="508"/>
      <c r="Q13" s="509"/>
      <c r="R13" s="510">
        <v>1305521</v>
      </c>
      <c r="S13" s="511"/>
      <c r="T13" s="511"/>
      <c r="U13" s="511"/>
      <c r="V13" s="512"/>
      <c r="W13" s="513" t="s">
        <v>140</v>
      </c>
      <c r="X13" s="409"/>
      <c r="Y13" s="409"/>
      <c r="Z13" s="409"/>
      <c r="AA13" s="409"/>
      <c r="AB13" s="410"/>
      <c r="AC13" s="376">
        <v>4116</v>
      </c>
      <c r="AD13" s="377"/>
      <c r="AE13" s="377"/>
      <c r="AF13" s="377"/>
      <c r="AG13" s="378"/>
      <c r="AH13" s="376">
        <v>4129</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7328027</v>
      </c>
      <c r="BO13" s="424"/>
      <c r="BP13" s="424"/>
      <c r="BQ13" s="424"/>
      <c r="BR13" s="424"/>
      <c r="BS13" s="424"/>
      <c r="BT13" s="424"/>
      <c r="BU13" s="425"/>
      <c r="BV13" s="423">
        <v>5790672</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6.5</v>
      </c>
      <c r="CU13" s="421"/>
      <c r="CV13" s="421"/>
      <c r="CW13" s="421"/>
      <c r="CX13" s="421"/>
      <c r="CY13" s="421"/>
      <c r="CZ13" s="421"/>
      <c r="DA13" s="422"/>
      <c r="DB13" s="420">
        <v>5.8</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145</v>
      </c>
      <c r="M14" s="550"/>
      <c r="N14" s="550"/>
      <c r="O14" s="550"/>
      <c r="P14" s="550"/>
      <c r="Q14" s="551"/>
      <c r="R14" s="510">
        <v>1324589</v>
      </c>
      <c r="S14" s="511"/>
      <c r="T14" s="511"/>
      <c r="U14" s="511"/>
      <c r="V14" s="512"/>
      <c r="W14" s="514"/>
      <c r="X14" s="412"/>
      <c r="Y14" s="412"/>
      <c r="Z14" s="412"/>
      <c r="AA14" s="412"/>
      <c r="AB14" s="413"/>
      <c r="AC14" s="503">
        <v>0.7</v>
      </c>
      <c r="AD14" s="504"/>
      <c r="AE14" s="504"/>
      <c r="AF14" s="504"/>
      <c r="AG14" s="505"/>
      <c r="AH14" s="503">
        <v>0.8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18.899999999999999</v>
      </c>
      <c r="CU14" s="521"/>
      <c r="CV14" s="521"/>
      <c r="CW14" s="521"/>
      <c r="CX14" s="521"/>
      <c r="CY14" s="521"/>
      <c r="CZ14" s="521"/>
      <c r="DA14" s="522"/>
      <c r="DB14" s="520">
        <v>28.2</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147</v>
      </c>
      <c r="N15" s="508"/>
      <c r="O15" s="508"/>
      <c r="P15" s="508"/>
      <c r="Q15" s="509"/>
      <c r="R15" s="510">
        <v>1297490</v>
      </c>
      <c r="S15" s="511"/>
      <c r="T15" s="511"/>
      <c r="U15" s="511"/>
      <c r="V15" s="512"/>
      <c r="W15" s="513" t="s">
        <v>148</v>
      </c>
      <c r="X15" s="409"/>
      <c r="Y15" s="409"/>
      <c r="Z15" s="409"/>
      <c r="AA15" s="409"/>
      <c r="AB15" s="410"/>
      <c r="AC15" s="376">
        <v>104753</v>
      </c>
      <c r="AD15" s="377"/>
      <c r="AE15" s="377"/>
      <c r="AF15" s="377"/>
      <c r="AG15" s="378"/>
      <c r="AH15" s="376">
        <v>108703</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229364253</v>
      </c>
      <c r="BO15" s="453"/>
      <c r="BP15" s="453"/>
      <c r="BQ15" s="453"/>
      <c r="BR15" s="453"/>
      <c r="BS15" s="453"/>
      <c r="BT15" s="453"/>
      <c r="BU15" s="454"/>
      <c r="BV15" s="452">
        <v>236511386</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18.2</v>
      </c>
      <c r="AD16" s="504"/>
      <c r="AE16" s="504"/>
      <c r="AF16" s="504"/>
      <c r="AG16" s="505"/>
      <c r="AH16" s="503">
        <v>20.2</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244451575</v>
      </c>
      <c r="BO16" s="424"/>
      <c r="BP16" s="424"/>
      <c r="BQ16" s="424"/>
      <c r="BR16" s="424"/>
      <c r="BS16" s="424"/>
      <c r="BT16" s="424"/>
      <c r="BU16" s="425"/>
      <c r="BV16" s="423">
        <v>241433512</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154</v>
      </c>
      <c r="N17" s="517"/>
      <c r="O17" s="517"/>
      <c r="P17" s="517"/>
      <c r="Q17" s="518"/>
      <c r="R17" s="500" t="s">
        <v>152</v>
      </c>
      <c r="S17" s="501"/>
      <c r="T17" s="501"/>
      <c r="U17" s="501"/>
      <c r="V17" s="502"/>
      <c r="W17" s="513" t="s">
        <v>155</v>
      </c>
      <c r="X17" s="409"/>
      <c r="Y17" s="409"/>
      <c r="Z17" s="409"/>
      <c r="AA17" s="409"/>
      <c r="AB17" s="410"/>
      <c r="AC17" s="376">
        <v>465779</v>
      </c>
      <c r="AD17" s="377"/>
      <c r="AE17" s="377"/>
      <c r="AF17" s="377"/>
      <c r="AG17" s="378"/>
      <c r="AH17" s="376">
        <v>425008</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286637054</v>
      </c>
      <c r="BO17" s="424"/>
      <c r="BP17" s="424"/>
      <c r="BQ17" s="424"/>
      <c r="BR17" s="424"/>
      <c r="BS17" s="424"/>
      <c r="BT17" s="424"/>
      <c r="BU17" s="425"/>
      <c r="BV17" s="423">
        <v>296133582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157</v>
      </c>
      <c r="C18" s="474"/>
      <c r="D18" s="474"/>
      <c r="E18" s="475"/>
      <c r="F18" s="475"/>
      <c r="G18" s="475"/>
      <c r="H18" s="475"/>
      <c r="I18" s="475"/>
      <c r="J18" s="475"/>
      <c r="K18" s="475"/>
      <c r="L18" s="476">
        <v>217.43</v>
      </c>
      <c r="M18" s="476"/>
      <c r="N18" s="476"/>
      <c r="O18" s="476"/>
      <c r="P18" s="476"/>
      <c r="Q18" s="476"/>
      <c r="R18" s="477"/>
      <c r="S18" s="477"/>
      <c r="T18" s="477"/>
      <c r="U18" s="477"/>
      <c r="V18" s="478"/>
      <c r="W18" s="494"/>
      <c r="X18" s="495"/>
      <c r="Y18" s="495"/>
      <c r="Z18" s="495"/>
      <c r="AA18" s="495"/>
      <c r="AB18" s="519"/>
      <c r="AC18" s="393">
        <v>81.099999999999994</v>
      </c>
      <c r="AD18" s="394"/>
      <c r="AE18" s="394"/>
      <c r="AF18" s="394"/>
      <c r="AG18" s="479"/>
      <c r="AH18" s="393">
        <v>79</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314094335</v>
      </c>
      <c r="BO18" s="424"/>
      <c r="BP18" s="424"/>
      <c r="BQ18" s="424"/>
      <c r="BR18" s="424"/>
      <c r="BS18" s="424"/>
      <c r="BT18" s="424"/>
      <c r="BU18" s="425"/>
      <c r="BV18" s="423">
        <v>306045449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159</v>
      </c>
      <c r="C19" s="474"/>
      <c r="D19" s="474"/>
      <c r="E19" s="475"/>
      <c r="F19" s="475"/>
      <c r="G19" s="475"/>
      <c r="H19" s="475"/>
      <c r="I19" s="475"/>
      <c r="J19" s="475"/>
      <c r="K19" s="475"/>
      <c r="L19" s="483">
        <v>6089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385493622</v>
      </c>
      <c r="BO19" s="424"/>
      <c r="BP19" s="424"/>
      <c r="BQ19" s="424"/>
      <c r="BR19" s="424"/>
      <c r="BS19" s="424"/>
      <c r="BT19" s="424"/>
      <c r="BU19" s="425"/>
      <c r="BV19" s="423">
        <v>353960743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161</v>
      </c>
      <c r="C20" s="474"/>
      <c r="D20" s="474"/>
      <c r="E20" s="475"/>
      <c r="F20" s="475"/>
      <c r="G20" s="475"/>
      <c r="H20" s="475"/>
      <c r="I20" s="475"/>
      <c r="J20" s="475"/>
      <c r="K20" s="475"/>
      <c r="L20" s="483">
        <v>582475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454348816</v>
      </c>
      <c r="BO22" s="453"/>
      <c r="BP22" s="453"/>
      <c r="BQ22" s="453"/>
      <c r="BR22" s="453"/>
      <c r="BS22" s="453"/>
      <c r="BT22" s="453"/>
      <c r="BU22" s="454"/>
      <c r="BV22" s="452">
        <v>452628300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62506540</v>
      </c>
      <c r="BO23" s="424"/>
      <c r="BP23" s="424"/>
      <c r="BQ23" s="424"/>
      <c r="BR23" s="424"/>
      <c r="BS23" s="424"/>
      <c r="BT23" s="424"/>
      <c r="BU23" s="425"/>
      <c r="BV23" s="423">
        <v>63541722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171</v>
      </c>
      <c r="F24" s="380"/>
      <c r="G24" s="380"/>
      <c r="H24" s="380"/>
      <c r="I24" s="380"/>
      <c r="J24" s="380"/>
      <c r="K24" s="381"/>
      <c r="L24" s="376">
        <v>1</v>
      </c>
      <c r="M24" s="377"/>
      <c r="N24" s="377"/>
      <c r="O24" s="377"/>
      <c r="P24" s="378"/>
      <c r="Q24" s="376">
        <v>12100</v>
      </c>
      <c r="R24" s="377"/>
      <c r="S24" s="377"/>
      <c r="T24" s="377"/>
      <c r="U24" s="377"/>
      <c r="V24" s="378"/>
      <c r="W24" s="466"/>
      <c r="X24" s="403"/>
      <c r="Y24" s="404"/>
      <c r="Z24" s="379" t="s">
        <v>172</v>
      </c>
      <c r="AA24" s="380"/>
      <c r="AB24" s="380"/>
      <c r="AC24" s="380"/>
      <c r="AD24" s="380"/>
      <c r="AE24" s="380"/>
      <c r="AF24" s="380"/>
      <c r="AG24" s="381"/>
      <c r="AH24" s="376">
        <v>7800</v>
      </c>
      <c r="AI24" s="377"/>
      <c r="AJ24" s="377"/>
      <c r="AK24" s="377"/>
      <c r="AL24" s="378"/>
      <c r="AM24" s="376">
        <v>24538800</v>
      </c>
      <c r="AN24" s="377"/>
      <c r="AO24" s="377"/>
      <c r="AP24" s="377"/>
      <c r="AQ24" s="377"/>
      <c r="AR24" s="378"/>
      <c r="AS24" s="376">
        <v>3146</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279170824</v>
      </c>
      <c r="BO24" s="424"/>
      <c r="BP24" s="424"/>
      <c r="BQ24" s="424"/>
      <c r="BR24" s="424"/>
      <c r="BS24" s="424"/>
      <c r="BT24" s="424"/>
      <c r="BU24" s="425"/>
      <c r="BV24" s="423">
        <v>280594986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174</v>
      </c>
      <c r="F25" s="380"/>
      <c r="G25" s="380"/>
      <c r="H25" s="380"/>
      <c r="I25" s="380"/>
      <c r="J25" s="380"/>
      <c r="K25" s="381"/>
      <c r="L25" s="376">
        <v>3</v>
      </c>
      <c r="M25" s="377"/>
      <c r="N25" s="377"/>
      <c r="O25" s="377"/>
      <c r="P25" s="378"/>
      <c r="Q25" s="376">
        <v>9510</v>
      </c>
      <c r="R25" s="377"/>
      <c r="S25" s="377"/>
      <c r="T25" s="377"/>
      <c r="U25" s="377"/>
      <c r="V25" s="378"/>
      <c r="W25" s="466"/>
      <c r="X25" s="403"/>
      <c r="Y25" s="404"/>
      <c r="Z25" s="379" t="s">
        <v>175</v>
      </c>
      <c r="AA25" s="380"/>
      <c r="AB25" s="380"/>
      <c r="AC25" s="380"/>
      <c r="AD25" s="380"/>
      <c r="AE25" s="380"/>
      <c r="AF25" s="380"/>
      <c r="AG25" s="381"/>
      <c r="AH25" s="376">
        <v>1341</v>
      </c>
      <c r="AI25" s="377"/>
      <c r="AJ25" s="377"/>
      <c r="AK25" s="377"/>
      <c r="AL25" s="378"/>
      <c r="AM25" s="376">
        <v>4311315</v>
      </c>
      <c r="AN25" s="377"/>
      <c r="AO25" s="377"/>
      <c r="AP25" s="377"/>
      <c r="AQ25" s="377"/>
      <c r="AR25" s="378"/>
      <c r="AS25" s="376">
        <v>3215</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165486846</v>
      </c>
      <c r="BO25" s="453"/>
      <c r="BP25" s="453"/>
      <c r="BQ25" s="453"/>
      <c r="BR25" s="453"/>
      <c r="BS25" s="453"/>
      <c r="BT25" s="453"/>
      <c r="BU25" s="454"/>
      <c r="BV25" s="452">
        <v>191451171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177</v>
      </c>
      <c r="F26" s="380"/>
      <c r="G26" s="380"/>
      <c r="H26" s="380"/>
      <c r="I26" s="380"/>
      <c r="J26" s="380"/>
      <c r="K26" s="381"/>
      <c r="L26" s="376">
        <v>1</v>
      </c>
      <c r="M26" s="377"/>
      <c r="N26" s="377"/>
      <c r="O26" s="377"/>
      <c r="P26" s="378"/>
      <c r="Q26" s="376">
        <v>7920</v>
      </c>
      <c r="R26" s="377"/>
      <c r="S26" s="377"/>
      <c r="T26" s="377"/>
      <c r="U26" s="377"/>
      <c r="V26" s="378"/>
      <c r="W26" s="466"/>
      <c r="X26" s="403"/>
      <c r="Y26" s="404"/>
      <c r="Z26" s="379" t="s">
        <v>178</v>
      </c>
      <c r="AA26" s="434"/>
      <c r="AB26" s="434"/>
      <c r="AC26" s="434"/>
      <c r="AD26" s="434"/>
      <c r="AE26" s="434"/>
      <c r="AF26" s="434"/>
      <c r="AG26" s="435"/>
      <c r="AH26" s="376">
        <v>663</v>
      </c>
      <c r="AI26" s="377"/>
      <c r="AJ26" s="377"/>
      <c r="AK26" s="377"/>
      <c r="AL26" s="378"/>
      <c r="AM26" s="376">
        <v>2248896</v>
      </c>
      <c r="AN26" s="377"/>
      <c r="AO26" s="377"/>
      <c r="AP26" s="377"/>
      <c r="AQ26" s="377"/>
      <c r="AR26" s="378"/>
      <c r="AS26" s="376">
        <v>3392</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v>3957969</v>
      </c>
      <c r="BO26" s="424"/>
      <c r="BP26" s="424"/>
      <c r="BQ26" s="424"/>
      <c r="BR26" s="424"/>
      <c r="BS26" s="424"/>
      <c r="BT26" s="424"/>
      <c r="BU26" s="425"/>
      <c r="BV26" s="423">
        <v>3226963</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180</v>
      </c>
      <c r="F27" s="380"/>
      <c r="G27" s="380"/>
      <c r="H27" s="380"/>
      <c r="I27" s="380"/>
      <c r="J27" s="380"/>
      <c r="K27" s="381"/>
      <c r="L27" s="376">
        <v>1</v>
      </c>
      <c r="M27" s="377"/>
      <c r="N27" s="377"/>
      <c r="O27" s="377"/>
      <c r="P27" s="378"/>
      <c r="Q27" s="376">
        <v>9770</v>
      </c>
      <c r="R27" s="377"/>
      <c r="S27" s="377"/>
      <c r="T27" s="377"/>
      <c r="U27" s="377"/>
      <c r="V27" s="378"/>
      <c r="W27" s="466"/>
      <c r="X27" s="403"/>
      <c r="Y27" s="404"/>
      <c r="Z27" s="379" t="s">
        <v>181</v>
      </c>
      <c r="AA27" s="380"/>
      <c r="AB27" s="380"/>
      <c r="AC27" s="380"/>
      <c r="AD27" s="380"/>
      <c r="AE27" s="380"/>
      <c r="AF27" s="380"/>
      <c r="AG27" s="381"/>
      <c r="AH27" s="376">
        <v>5326</v>
      </c>
      <c r="AI27" s="377"/>
      <c r="AJ27" s="377"/>
      <c r="AK27" s="377"/>
      <c r="AL27" s="378"/>
      <c r="AM27" s="376">
        <v>18033167</v>
      </c>
      <c r="AN27" s="377"/>
      <c r="AO27" s="377"/>
      <c r="AP27" s="377"/>
      <c r="AQ27" s="377"/>
      <c r="AR27" s="378"/>
      <c r="AS27" s="376">
        <v>3386</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t="s">
        <v>129</v>
      </c>
      <c r="BO27" s="458"/>
      <c r="BP27" s="458"/>
      <c r="BQ27" s="458"/>
      <c r="BR27" s="458"/>
      <c r="BS27" s="458"/>
      <c r="BT27" s="458"/>
      <c r="BU27" s="459"/>
      <c r="BV27" s="457" t="s">
        <v>137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183</v>
      </c>
      <c r="F28" s="380"/>
      <c r="G28" s="380"/>
      <c r="H28" s="380"/>
      <c r="I28" s="380"/>
      <c r="J28" s="380"/>
      <c r="K28" s="381"/>
      <c r="L28" s="376">
        <v>1</v>
      </c>
      <c r="M28" s="377"/>
      <c r="N28" s="377"/>
      <c r="O28" s="377"/>
      <c r="P28" s="378"/>
      <c r="Q28" s="376">
        <v>8730</v>
      </c>
      <c r="R28" s="377"/>
      <c r="S28" s="377"/>
      <c r="T28" s="377"/>
      <c r="U28" s="377"/>
      <c r="V28" s="378"/>
      <c r="W28" s="466"/>
      <c r="X28" s="403"/>
      <c r="Y28" s="404"/>
      <c r="Z28" s="379" t="s">
        <v>184</v>
      </c>
      <c r="AA28" s="380"/>
      <c r="AB28" s="380"/>
      <c r="AC28" s="380"/>
      <c r="AD28" s="380"/>
      <c r="AE28" s="380"/>
      <c r="AF28" s="380"/>
      <c r="AG28" s="381"/>
      <c r="AH28" s="376">
        <v>553</v>
      </c>
      <c r="AI28" s="377"/>
      <c r="AJ28" s="377"/>
      <c r="AK28" s="377"/>
      <c r="AL28" s="378"/>
      <c r="AM28" s="376">
        <v>1618078</v>
      </c>
      <c r="AN28" s="377"/>
      <c r="AO28" s="377"/>
      <c r="AP28" s="377"/>
      <c r="AQ28" s="377"/>
      <c r="AR28" s="378"/>
      <c r="AS28" s="376">
        <v>2926</v>
      </c>
      <c r="AT28" s="377"/>
      <c r="AU28" s="377"/>
      <c r="AV28" s="377"/>
      <c r="AW28" s="377"/>
      <c r="AX28" s="436"/>
      <c r="AY28" s="440" t="s">
        <v>185</v>
      </c>
      <c r="AZ28" s="441"/>
      <c r="BA28" s="441"/>
      <c r="BB28" s="442"/>
      <c r="BC28" s="449" t="s">
        <v>47</v>
      </c>
      <c r="BD28" s="450"/>
      <c r="BE28" s="450"/>
      <c r="BF28" s="450"/>
      <c r="BG28" s="450"/>
      <c r="BH28" s="450"/>
      <c r="BI28" s="450"/>
      <c r="BJ28" s="450"/>
      <c r="BK28" s="450"/>
      <c r="BL28" s="450"/>
      <c r="BM28" s="451"/>
      <c r="BN28" s="452">
        <v>30287927</v>
      </c>
      <c r="BO28" s="453"/>
      <c r="BP28" s="453"/>
      <c r="BQ28" s="453"/>
      <c r="BR28" s="453"/>
      <c r="BS28" s="453"/>
      <c r="BT28" s="453"/>
      <c r="BU28" s="454"/>
      <c r="BV28" s="452">
        <v>22497475</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186</v>
      </c>
      <c r="F29" s="380"/>
      <c r="G29" s="380"/>
      <c r="H29" s="380"/>
      <c r="I29" s="380"/>
      <c r="J29" s="380"/>
      <c r="K29" s="381"/>
      <c r="L29" s="376">
        <v>58</v>
      </c>
      <c r="M29" s="377"/>
      <c r="N29" s="377"/>
      <c r="O29" s="377"/>
      <c r="P29" s="378"/>
      <c r="Q29" s="376">
        <v>8070</v>
      </c>
      <c r="R29" s="377"/>
      <c r="S29" s="377"/>
      <c r="T29" s="377"/>
      <c r="U29" s="377"/>
      <c r="V29" s="378"/>
      <c r="W29" s="467"/>
      <c r="X29" s="468"/>
      <c r="Y29" s="469"/>
      <c r="Z29" s="379" t="s">
        <v>187</v>
      </c>
      <c r="AA29" s="380"/>
      <c r="AB29" s="380"/>
      <c r="AC29" s="380"/>
      <c r="AD29" s="380"/>
      <c r="AE29" s="380"/>
      <c r="AF29" s="380"/>
      <c r="AG29" s="381"/>
      <c r="AH29" s="376">
        <v>13679</v>
      </c>
      <c r="AI29" s="377"/>
      <c r="AJ29" s="377"/>
      <c r="AK29" s="377"/>
      <c r="AL29" s="378"/>
      <c r="AM29" s="376">
        <v>44190045</v>
      </c>
      <c r="AN29" s="377"/>
      <c r="AO29" s="377"/>
      <c r="AP29" s="377"/>
      <c r="AQ29" s="377"/>
      <c r="AR29" s="378"/>
      <c r="AS29" s="376">
        <v>3231</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1489091</v>
      </c>
      <c r="BO29" s="424"/>
      <c r="BP29" s="424"/>
      <c r="BQ29" s="424"/>
      <c r="BR29" s="424"/>
      <c r="BS29" s="424"/>
      <c r="BT29" s="424"/>
      <c r="BU29" s="425"/>
      <c r="BV29" s="423">
        <v>1830788</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101.8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24830958</v>
      </c>
      <c r="BO30" s="458"/>
      <c r="BP30" s="458"/>
      <c r="BQ30" s="458"/>
      <c r="BR30" s="458"/>
      <c r="BS30" s="458"/>
      <c r="BT30" s="458"/>
      <c r="BU30" s="459"/>
      <c r="BV30" s="457">
        <v>19891772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197</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196</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7</v>
      </c>
      <c r="V34" s="371"/>
      <c r="W34" s="372" t="str">
        <f>IF('各会計、関係団体の財政状況及び健全化判断比率'!B28="","",'各会計、関係団体の財政状況及び健全化判断比率'!B28)</f>
        <v>さいたま市国民健康保険事業特別会計</v>
      </c>
      <c r="X34" s="372"/>
      <c r="Y34" s="372"/>
      <c r="Z34" s="372"/>
      <c r="AA34" s="372"/>
      <c r="AB34" s="372"/>
      <c r="AC34" s="372"/>
      <c r="AD34" s="372"/>
      <c r="AE34" s="372"/>
      <c r="AF34" s="372"/>
      <c r="AG34" s="372"/>
      <c r="AH34" s="372"/>
      <c r="AI34" s="372"/>
      <c r="AJ34" s="372"/>
      <c r="AK34" s="372"/>
      <c r="AL34" s="178"/>
      <c r="AM34" s="371">
        <f>IF(AO34="","",MAX(C34:D43,U34:V43)+1)</f>
        <v>10</v>
      </c>
      <c r="AN34" s="371"/>
      <c r="AO34" s="372" t="str">
        <f>IF('各会計、関係団体の財政状況及び健全化判断比率'!B31="","",'各会計、関係団体の財政状況及び健全化判断比率'!B31)</f>
        <v>さいたま市水道事業会計</v>
      </c>
      <c r="AP34" s="372"/>
      <c r="AQ34" s="372"/>
      <c r="AR34" s="372"/>
      <c r="AS34" s="372"/>
      <c r="AT34" s="372"/>
      <c r="AU34" s="372"/>
      <c r="AV34" s="372"/>
      <c r="AW34" s="372"/>
      <c r="AX34" s="372"/>
      <c r="AY34" s="372"/>
      <c r="AZ34" s="372"/>
      <c r="BA34" s="372"/>
      <c r="BB34" s="372"/>
      <c r="BC34" s="372"/>
      <c r="BD34" s="178"/>
      <c r="BE34" s="371">
        <f>IF(BG34="","",MAX(C34:D43,U34:V43,AM34:AN43)+1)</f>
        <v>13</v>
      </c>
      <c r="BF34" s="371"/>
      <c r="BG34" s="372" t="str">
        <f>IF('各会計、関係団体の財政状況及び健全化判断比率'!B34="","",'各会計、関係団体の財政状況及び健全化判断比率'!B34)</f>
        <v>さいたま市食肉中央卸売市場及びと畜場事業特別会計</v>
      </c>
      <c r="BH34" s="372"/>
      <c r="BI34" s="372"/>
      <c r="BJ34" s="372"/>
      <c r="BK34" s="372"/>
      <c r="BL34" s="372"/>
      <c r="BM34" s="372"/>
      <c r="BN34" s="372"/>
      <c r="BO34" s="372"/>
      <c r="BP34" s="372"/>
      <c r="BQ34" s="372"/>
      <c r="BR34" s="372"/>
      <c r="BS34" s="372"/>
      <c r="BT34" s="372"/>
      <c r="BU34" s="372"/>
      <c r="BV34" s="178"/>
      <c r="BW34" s="371">
        <f>IF(BY34="","",MAX(C34:D43,U34:V43,AM34:AN43,BE34:BF43)+1)</f>
        <v>15</v>
      </c>
      <c r="BX34" s="371"/>
      <c r="BY34" s="372" t="str">
        <f>IF('各会計、関係団体の財政状況及び健全化判断比率'!B68="","",'各会計、関係団体の財政状況及び健全化判断比率'!B68)</f>
        <v>彩の国さいたま人づくり広域連合</v>
      </c>
      <c r="BZ34" s="372"/>
      <c r="CA34" s="372"/>
      <c r="CB34" s="372"/>
      <c r="CC34" s="372"/>
      <c r="CD34" s="372"/>
      <c r="CE34" s="372"/>
      <c r="CF34" s="372"/>
      <c r="CG34" s="372"/>
      <c r="CH34" s="372"/>
      <c r="CI34" s="372"/>
      <c r="CJ34" s="372"/>
      <c r="CK34" s="372"/>
      <c r="CL34" s="372"/>
      <c r="CM34" s="372"/>
      <c r="CN34" s="178"/>
      <c r="CO34" s="371">
        <f>IF(CQ34="","",MAX(C34:D43,U34:V43,AM34:AN43,BE34:BF43,BW34:BX43)+1)</f>
        <v>20</v>
      </c>
      <c r="CP34" s="371"/>
      <c r="CQ34" s="372" t="str">
        <f>IF('各会計、関係団体の財政状況及び健全化判断比率'!BS7="","",'各会計、関係団体の財政状況及び健全化判断比率'!BS7)</f>
        <v>公益財団法人さいたま市スポーツ協会</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さいたま市母子父子寡婦福祉資金貸付事業特別会計</v>
      </c>
      <c r="F35" s="372"/>
      <c r="G35" s="372"/>
      <c r="H35" s="372"/>
      <c r="I35" s="372"/>
      <c r="J35" s="372"/>
      <c r="K35" s="372"/>
      <c r="L35" s="372"/>
      <c r="M35" s="372"/>
      <c r="N35" s="372"/>
      <c r="O35" s="372"/>
      <c r="P35" s="372"/>
      <c r="Q35" s="372"/>
      <c r="R35" s="372"/>
      <c r="S35" s="372"/>
      <c r="T35" s="178"/>
      <c r="U35" s="371">
        <f>IF(W35="","",U34+1)</f>
        <v>8</v>
      </c>
      <c r="V35" s="371"/>
      <c r="W35" s="372" t="str">
        <f>IF('各会計、関係団体の財政状況及び健全化判断比率'!B29="","",'各会計、関係団体の財政状況及び健全化判断比率'!B29)</f>
        <v>さいたま市介護保険事業特別会計</v>
      </c>
      <c r="X35" s="372"/>
      <c r="Y35" s="372"/>
      <c r="Z35" s="372"/>
      <c r="AA35" s="372"/>
      <c r="AB35" s="372"/>
      <c r="AC35" s="372"/>
      <c r="AD35" s="372"/>
      <c r="AE35" s="372"/>
      <c r="AF35" s="372"/>
      <c r="AG35" s="372"/>
      <c r="AH35" s="372"/>
      <c r="AI35" s="372"/>
      <c r="AJ35" s="372"/>
      <c r="AK35" s="372"/>
      <c r="AL35" s="178"/>
      <c r="AM35" s="371">
        <f t="shared" ref="AM35:AM43" si="0">IF(AO35="","",AM34+1)</f>
        <v>11</v>
      </c>
      <c r="AN35" s="371"/>
      <c r="AO35" s="372" t="str">
        <f>IF('各会計、関係団体の財政状況及び健全化判断比率'!B32="","",'各会計、関係団体の財政状況及び健全化判断比率'!B32)</f>
        <v>さいたま市病院事業会計</v>
      </c>
      <c r="AP35" s="372"/>
      <c r="AQ35" s="372"/>
      <c r="AR35" s="372"/>
      <c r="AS35" s="372"/>
      <c r="AT35" s="372"/>
      <c r="AU35" s="372"/>
      <c r="AV35" s="372"/>
      <c r="AW35" s="372"/>
      <c r="AX35" s="372"/>
      <c r="AY35" s="372"/>
      <c r="AZ35" s="372"/>
      <c r="BA35" s="372"/>
      <c r="BB35" s="372"/>
      <c r="BC35" s="372"/>
      <c r="BD35" s="178"/>
      <c r="BE35" s="371">
        <f t="shared" ref="BE35:BE43" si="1">IF(BG35="","",BE34+1)</f>
        <v>14</v>
      </c>
      <c r="BF35" s="371"/>
      <c r="BG35" s="372" t="str">
        <f>IF('各会計、関係団体の財政状況及び健全化判断比率'!B35="","",'各会計、関係団体の財政状況及び健全化判断比率'!B35)</f>
        <v>宅地造成事業</v>
      </c>
      <c r="BH35" s="372"/>
      <c r="BI35" s="372"/>
      <c r="BJ35" s="372"/>
      <c r="BK35" s="372"/>
      <c r="BL35" s="372"/>
      <c r="BM35" s="372"/>
      <c r="BN35" s="372"/>
      <c r="BO35" s="372"/>
      <c r="BP35" s="372"/>
      <c r="BQ35" s="372"/>
      <c r="BR35" s="372"/>
      <c r="BS35" s="372"/>
      <c r="BT35" s="372"/>
      <c r="BU35" s="372"/>
      <c r="BV35" s="178"/>
      <c r="BW35" s="371">
        <f t="shared" ref="BW35:BW43" si="2">IF(BY35="","",BW34+1)</f>
        <v>16</v>
      </c>
      <c r="BX35" s="371"/>
      <c r="BY35" s="372" t="str">
        <f>IF('各会計、関係団体の財政状況及び健全化判断比率'!B69="","",'各会計、関係団体の財政状況及び健全化判断比率'!B69)</f>
        <v>埼玉県都市競艇組合</v>
      </c>
      <c r="BZ35" s="372"/>
      <c r="CA35" s="372"/>
      <c r="CB35" s="372"/>
      <c r="CC35" s="372"/>
      <c r="CD35" s="372"/>
      <c r="CE35" s="372"/>
      <c r="CF35" s="372"/>
      <c r="CG35" s="372"/>
      <c r="CH35" s="372"/>
      <c r="CI35" s="372"/>
      <c r="CJ35" s="372"/>
      <c r="CK35" s="372"/>
      <c r="CL35" s="372"/>
      <c r="CM35" s="372"/>
      <c r="CN35" s="178"/>
      <c r="CO35" s="371">
        <f t="shared" ref="CO35:CO43" si="3">IF(CQ35="","",CO34+1)</f>
        <v>21</v>
      </c>
      <c r="CP35" s="371"/>
      <c r="CQ35" s="372" t="str">
        <f>IF('各会計、関係団体の財政状況及び健全化判断比率'!BS8="","",'各会計、関係団体の財政状況及び健全化判断比率'!BS8)</f>
        <v>公益財団法人さいたま市文化振興事業団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さいたま市用地先行取得事業特別会計</v>
      </c>
      <c r="F36" s="372"/>
      <c r="G36" s="372"/>
      <c r="H36" s="372"/>
      <c r="I36" s="372"/>
      <c r="J36" s="372"/>
      <c r="K36" s="372"/>
      <c r="L36" s="372"/>
      <c r="M36" s="372"/>
      <c r="N36" s="372"/>
      <c r="O36" s="372"/>
      <c r="P36" s="372"/>
      <c r="Q36" s="372"/>
      <c r="R36" s="372"/>
      <c r="S36" s="372"/>
      <c r="T36" s="178"/>
      <c r="U36" s="371">
        <f t="shared" ref="U36:U43" si="4">IF(W36="","",U35+1)</f>
        <v>9</v>
      </c>
      <c r="V36" s="371"/>
      <c r="W36" s="372" t="str">
        <f>IF('各会計、関係団体の財政状況及び健全化判断比率'!B30="","",'各会計、関係団体の財政状況及び健全化判断比率'!B30)</f>
        <v>さいたま市後期高齢者医療事業特別会計</v>
      </c>
      <c r="X36" s="372"/>
      <c r="Y36" s="372"/>
      <c r="Z36" s="372"/>
      <c r="AA36" s="372"/>
      <c r="AB36" s="372"/>
      <c r="AC36" s="372"/>
      <c r="AD36" s="372"/>
      <c r="AE36" s="372"/>
      <c r="AF36" s="372"/>
      <c r="AG36" s="372"/>
      <c r="AH36" s="372"/>
      <c r="AI36" s="372"/>
      <c r="AJ36" s="372"/>
      <c r="AK36" s="372"/>
      <c r="AL36" s="178"/>
      <c r="AM36" s="371">
        <f t="shared" si="0"/>
        <v>12</v>
      </c>
      <c r="AN36" s="371"/>
      <c r="AO36" s="372" t="str">
        <f>IF('各会計、関係団体の財政状況及び健全化判断比率'!B33="","",'各会計、関係団体の財政状況及び健全化判断比率'!B33)</f>
        <v>さいたま市下水道事業会計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17</v>
      </c>
      <c r="BX36" s="371"/>
      <c r="BY36" s="372" t="str">
        <f>IF('各会計、関係団体の財政状況及び健全化判断比率'!B70="","",'各会計、関係団体の財政状況及び健全化判断比率'!B70)</f>
        <v>埼玉県浦和競馬組合</v>
      </c>
      <c r="BZ36" s="372"/>
      <c r="CA36" s="372"/>
      <c r="CB36" s="372"/>
      <c r="CC36" s="372"/>
      <c r="CD36" s="372"/>
      <c r="CE36" s="372"/>
      <c r="CF36" s="372"/>
      <c r="CG36" s="372"/>
      <c r="CH36" s="372"/>
      <c r="CI36" s="372"/>
      <c r="CJ36" s="372"/>
      <c r="CK36" s="372"/>
      <c r="CL36" s="372"/>
      <c r="CM36" s="372"/>
      <c r="CN36" s="178"/>
      <c r="CO36" s="371">
        <f t="shared" si="3"/>
        <v>22</v>
      </c>
      <c r="CP36" s="371"/>
      <c r="CQ36" s="372" t="str">
        <f>IF('各会計、関係団体の財政状況及び健全化判断比率'!BS9="","",'各会計、関係団体の財政状況及び健全化判断比率'!BS9)</f>
        <v>一般財団法人さいたま市浦和地域医療センター</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f>IF(E37="","",C36+1)</f>
        <v>4</v>
      </c>
      <c r="D37" s="371"/>
      <c r="E37" s="372" t="str">
        <f>IF('各会計、関係団体の財政状況及び健全化判断比率'!B10="","",'各会計、関係団体の財政状況及び健全化判断比率'!B10)</f>
        <v>さいたま市大宮駅西口都市改造事業特別会計</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18</v>
      </c>
      <c r="BX37" s="371"/>
      <c r="BY37" s="372" t="str">
        <f>IF('各会計、関係団体の財政状況及び健全化判断比率'!B71="","",'各会計、関係団体の財政状況及び健全化判断比率'!B71)</f>
        <v>埼玉県後期高齢者医療広域連合（一般会計）</v>
      </c>
      <c r="BZ37" s="372"/>
      <c r="CA37" s="372"/>
      <c r="CB37" s="372"/>
      <c r="CC37" s="372"/>
      <c r="CD37" s="372"/>
      <c r="CE37" s="372"/>
      <c r="CF37" s="372"/>
      <c r="CG37" s="372"/>
      <c r="CH37" s="372"/>
      <c r="CI37" s="372"/>
      <c r="CJ37" s="372"/>
      <c r="CK37" s="372"/>
      <c r="CL37" s="372"/>
      <c r="CM37" s="372"/>
      <c r="CN37" s="178"/>
      <c r="CO37" s="371">
        <f t="shared" si="3"/>
        <v>23</v>
      </c>
      <c r="CP37" s="371"/>
      <c r="CQ37" s="372" t="str">
        <f>IF('各会計、関係団体の財政状況及び健全化判断比率'!BS10="","",'各会計、関係団体の財政状況及び健全化判断比率'!BS10)</f>
        <v>公益財団法人さいたま市産業創造財団</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f t="shared" ref="C38:C43" si="5">IF(E38="","",C37+1)</f>
        <v>5</v>
      </c>
      <c r="D38" s="371"/>
      <c r="E38" s="372" t="str">
        <f>IF('各会計、関係団体の財政状況及び健全化判断比率'!B11="","",'各会計、関係団体の財政状況及び健全化判断比率'!B11)</f>
        <v>さいたま市南与野駅西口土地区画整理事業特別会計</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19</v>
      </c>
      <c r="BX38" s="371"/>
      <c r="BY38" s="372" t="str">
        <f>IF('各会計、関係団体の財政状況及び健全化判断比率'!B72="","",'各会計、関係団体の財政状況及び健全化判断比率'!B72)</f>
        <v>埼玉県後期高齢者医療広域連合（特別会計）</v>
      </c>
      <c r="BZ38" s="372"/>
      <c r="CA38" s="372"/>
      <c r="CB38" s="372"/>
      <c r="CC38" s="372"/>
      <c r="CD38" s="372"/>
      <c r="CE38" s="372"/>
      <c r="CF38" s="372"/>
      <c r="CG38" s="372"/>
      <c r="CH38" s="372"/>
      <c r="CI38" s="372"/>
      <c r="CJ38" s="372"/>
      <c r="CK38" s="372"/>
      <c r="CL38" s="372"/>
      <c r="CM38" s="372"/>
      <c r="CN38" s="178"/>
      <c r="CO38" s="371">
        <f t="shared" si="3"/>
        <v>24</v>
      </c>
      <c r="CP38" s="371"/>
      <c r="CQ38" s="372" t="str">
        <f>IF('各会計、関係団体の財政状況及び健全化判断比率'!BS11="","",'各会計、関係団体の財政状況及び健全化判断比率'!BS11)</f>
        <v>公益社団法人さいたま観光国際協会</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f t="shared" si="5"/>
        <v>6</v>
      </c>
      <c r="D39" s="371"/>
      <c r="E39" s="372" t="str">
        <f>IF('各会計、関係団体の財政状況及び健全化判断比率'!B12="","",'各会計、関係団体の財政状況及び健全化判断比率'!B12)</f>
        <v>さいたま市公債管理特別会計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25</v>
      </c>
      <c r="CP39" s="371"/>
      <c r="CQ39" s="372" t="str">
        <f>IF('各会計、関係団体の財政状況及び健全化判断比率'!BS12="","",'各会計、関係団体の財政状況及び健全化判断比率'!BS12)</f>
        <v>公益財団法人さいたま市公園緑地協会</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26</v>
      </c>
      <c r="CP40" s="371"/>
      <c r="CQ40" s="372" t="str">
        <f>IF('各会計、関係団体の財政状況及び健全化判断比率'!BS13="","",'各会計、関係団体の財政状況及び健全化判断比率'!BS13)</f>
        <v>一般財団法人さいたま市都市整備公社</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27</v>
      </c>
      <c r="CP41" s="371"/>
      <c r="CQ41" s="372" t="str">
        <f>IF('各会計、関係団体の財政状況及び健全化判断比率'!BS14="","",'各会計、関係団体の財政状況及び健全化判断比率'!BS14)</f>
        <v>北浦和ターミナルビル株式会社</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28</v>
      </c>
      <c r="CP42" s="371"/>
      <c r="CQ42" s="372" t="str">
        <f>IF('各会計、関係団体の財政状況及び健全化判断比率'!BS15="","",'各会計、関係団体の財政状況及び健全化判断比率'!BS15)</f>
        <v>与野都市開発株式会社</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29</v>
      </c>
      <c r="CP43" s="371"/>
      <c r="CQ43" s="372" t="str">
        <f>IF('各会計、関係団体の財政状況及び健全化判断比率'!BS16="","",'各会計、関係団体の財政状況及び健全化判断比率'!BS16)</f>
        <v>岩槻都市振興株式会社</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641</v>
      </c>
    </row>
    <row r="54" spans="5:113" x14ac:dyDescent="0.2"/>
    <row r="55" spans="5:113" x14ac:dyDescent="0.2"/>
    <row r="56" spans="5:113" x14ac:dyDescent="0.2"/>
  </sheetData>
  <customSheetViews>
    <customSheetView guid="{CABDA31F-BA93-45C6-84AE-3BD72D95DD2C}" showGridLines="0" fitToPage="1" hiddenRows="1" hiddenColumns="1" topLeftCell="A22">
      <selection activeCell="BE36" sqref="BE36:BF36"/>
      <pageMargins left="0" right="0" top="0.39370078740157483" bottom="0.39370078740157483" header="0.19685039370078741" footer="0.19685039370078741"/>
      <printOptions horizontalCentered="1"/>
      <pageSetup paperSize="9" scale="54" orientation="landscape" cellComments="asDisplayed" horizontalDpi="300" verticalDpi="300"/>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80" t="s">
        <v>582</v>
      </c>
      <c r="D34" s="1180"/>
      <c r="E34" s="1181"/>
      <c r="F34" s="32">
        <v>4.88</v>
      </c>
      <c r="G34" s="33">
        <v>4.37</v>
      </c>
      <c r="H34" s="33">
        <v>3.91</v>
      </c>
      <c r="I34" s="33">
        <v>3.64</v>
      </c>
      <c r="J34" s="34">
        <v>3.84</v>
      </c>
      <c r="K34" s="22"/>
      <c r="L34" s="22"/>
      <c r="M34" s="22"/>
      <c r="N34" s="22"/>
      <c r="O34" s="22"/>
      <c r="P34" s="22"/>
    </row>
    <row r="35" spans="1:16" ht="39" customHeight="1" x14ac:dyDescent="0.2">
      <c r="A35" s="22"/>
      <c r="B35" s="35"/>
      <c r="C35" s="1174" t="s">
        <v>583</v>
      </c>
      <c r="D35" s="1175"/>
      <c r="E35" s="1176"/>
      <c r="F35" s="36">
        <v>1.27</v>
      </c>
      <c r="G35" s="37">
        <v>0.49</v>
      </c>
      <c r="H35" s="37">
        <v>0.57999999999999996</v>
      </c>
      <c r="I35" s="37">
        <v>2.5099999999999998</v>
      </c>
      <c r="J35" s="38">
        <v>2.2400000000000002</v>
      </c>
      <c r="K35" s="22"/>
      <c r="L35" s="22"/>
      <c r="M35" s="22"/>
      <c r="N35" s="22"/>
      <c r="O35" s="22"/>
      <c r="P35" s="22"/>
    </row>
    <row r="36" spans="1:16" ht="39" customHeight="1" x14ac:dyDescent="0.2">
      <c r="A36" s="22"/>
      <c r="B36" s="35"/>
      <c r="C36" s="1174" t="s">
        <v>584</v>
      </c>
      <c r="D36" s="1175"/>
      <c r="E36" s="1176"/>
      <c r="F36" s="36">
        <v>1.97</v>
      </c>
      <c r="G36" s="37">
        <v>1.85</v>
      </c>
      <c r="H36" s="37">
        <v>0.8</v>
      </c>
      <c r="I36" s="37">
        <v>1.46</v>
      </c>
      <c r="J36" s="38">
        <v>2.1</v>
      </c>
      <c r="K36" s="22"/>
      <c r="L36" s="22"/>
      <c r="M36" s="22"/>
      <c r="N36" s="22"/>
      <c r="O36" s="22"/>
      <c r="P36" s="22"/>
    </row>
    <row r="37" spans="1:16" ht="39" customHeight="1" x14ac:dyDescent="0.2">
      <c r="A37" s="22"/>
      <c r="B37" s="35"/>
      <c r="C37" s="1174" t="s">
        <v>585</v>
      </c>
      <c r="D37" s="1175"/>
      <c r="E37" s="1176"/>
      <c r="F37" s="36">
        <v>1.06</v>
      </c>
      <c r="G37" s="37">
        <v>1.33</v>
      </c>
      <c r="H37" s="37">
        <v>1.54</v>
      </c>
      <c r="I37" s="37">
        <v>1.68</v>
      </c>
      <c r="J37" s="38">
        <v>1.72</v>
      </c>
      <c r="K37" s="22"/>
      <c r="L37" s="22"/>
      <c r="M37" s="22"/>
      <c r="N37" s="22"/>
      <c r="O37" s="22"/>
      <c r="P37" s="22"/>
    </row>
    <row r="38" spans="1:16" ht="39" customHeight="1" x14ac:dyDescent="0.2">
      <c r="A38" s="22"/>
      <c r="B38" s="35"/>
      <c r="C38" s="1174" t="s">
        <v>586</v>
      </c>
      <c r="D38" s="1175"/>
      <c r="E38" s="1176"/>
      <c r="F38" s="36">
        <v>0.15</v>
      </c>
      <c r="G38" s="37">
        <v>0.33</v>
      </c>
      <c r="H38" s="37">
        <v>0.24</v>
      </c>
      <c r="I38" s="37">
        <v>0.63</v>
      </c>
      <c r="J38" s="38">
        <v>0.64</v>
      </c>
      <c r="K38" s="22"/>
      <c r="L38" s="22"/>
      <c r="M38" s="22"/>
      <c r="N38" s="22"/>
      <c r="O38" s="22"/>
      <c r="P38" s="22"/>
    </row>
    <row r="39" spans="1:16" ht="39" customHeight="1" x14ac:dyDescent="0.2">
      <c r="A39" s="22"/>
      <c r="B39" s="35"/>
      <c r="C39" s="1174" t="s">
        <v>587</v>
      </c>
      <c r="D39" s="1175"/>
      <c r="E39" s="1176"/>
      <c r="F39" s="36">
        <v>0.68</v>
      </c>
      <c r="G39" s="37">
        <v>0.01</v>
      </c>
      <c r="H39" s="37">
        <v>0.03</v>
      </c>
      <c r="I39" s="37">
        <v>0.47</v>
      </c>
      <c r="J39" s="38">
        <v>0.11</v>
      </c>
      <c r="K39" s="22"/>
      <c r="L39" s="22"/>
      <c r="M39" s="22"/>
      <c r="N39" s="22"/>
      <c r="O39" s="22"/>
      <c r="P39" s="22"/>
    </row>
    <row r="40" spans="1:16" ht="39" customHeight="1" x14ac:dyDescent="0.2">
      <c r="A40" s="22"/>
      <c r="B40" s="35"/>
      <c r="C40" s="1174" t="s">
        <v>588</v>
      </c>
      <c r="D40" s="1175"/>
      <c r="E40" s="1176"/>
      <c r="F40" s="36">
        <v>0.01</v>
      </c>
      <c r="G40" s="37">
        <v>0.01</v>
      </c>
      <c r="H40" s="37">
        <v>0.01</v>
      </c>
      <c r="I40" s="37">
        <v>0.01</v>
      </c>
      <c r="J40" s="38">
        <v>0.01</v>
      </c>
      <c r="K40" s="22"/>
      <c r="L40" s="22"/>
      <c r="M40" s="22"/>
      <c r="N40" s="22"/>
      <c r="O40" s="22"/>
      <c r="P40" s="22"/>
    </row>
    <row r="41" spans="1:16" ht="39" customHeight="1" x14ac:dyDescent="0.2">
      <c r="A41" s="22"/>
      <c r="B41" s="35"/>
      <c r="C41" s="1174" t="s">
        <v>589</v>
      </c>
      <c r="D41" s="1175"/>
      <c r="E41" s="1176"/>
      <c r="F41" s="36">
        <v>0</v>
      </c>
      <c r="G41" s="37">
        <v>0</v>
      </c>
      <c r="H41" s="37">
        <v>0</v>
      </c>
      <c r="I41" s="37">
        <v>0.02</v>
      </c>
      <c r="J41" s="38">
        <v>0</v>
      </c>
      <c r="K41" s="22"/>
      <c r="L41" s="22"/>
      <c r="M41" s="22"/>
      <c r="N41" s="22"/>
      <c r="O41" s="22"/>
      <c r="P41" s="22"/>
    </row>
    <row r="42" spans="1:16" ht="39" customHeight="1" x14ac:dyDescent="0.2">
      <c r="A42" s="22"/>
      <c r="B42" s="39"/>
      <c r="C42" s="1174" t="s">
        <v>590</v>
      </c>
      <c r="D42" s="1175"/>
      <c r="E42" s="1176"/>
      <c r="F42" s="36" t="s">
        <v>534</v>
      </c>
      <c r="G42" s="37" t="s">
        <v>534</v>
      </c>
      <c r="H42" s="37" t="s">
        <v>534</v>
      </c>
      <c r="I42" s="37" t="s">
        <v>534</v>
      </c>
      <c r="J42" s="38" t="s">
        <v>534</v>
      </c>
      <c r="K42" s="22"/>
      <c r="L42" s="22"/>
      <c r="M42" s="22"/>
      <c r="N42" s="22"/>
      <c r="O42" s="22"/>
      <c r="P42" s="22"/>
    </row>
    <row r="43" spans="1:16" ht="39" customHeight="1" thickBot="1" x14ac:dyDescent="0.25">
      <c r="A43" s="22"/>
      <c r="B43" s="40"/>
      <c r="C43" s="1177" t="s">
        <v>591</v>
      </c>
      <c r="D43" s="1178"/>
      <c r="E43" s="1179"/>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J3BC1KO2KOVHJw8gLoOA1v3Wnrd41Ip6D6R0GH1DlwV3ZtAu1anDLlQn0Urvslx4RGfter6gMkIYy92b3pI8g==" saltValue="Qstn24YFzIsdKFNq7tsDfQ==" spinCount="100000" sheet="1" objects="1" scenarios="1"/>
  <customSheetViews>
    <customSheetView guid="{CABDA31F-BA93-45C6-84AE-3BD72D95DD2C}" showGridLines="0" fitToPage="1" hiddenRows="1" hiddenColumns="1" topLeftCell="A25">
      <pageMargins left="0" right="0" top="0.19685039370078741" bottom="0" header="0" footer="0"/>
      <printOptions horizontalCentered="1"/>
      <pageSetup paperSize="9" scale="58"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200" t="s">
        <v>10</v>
      </c>
      <c r="C45" s="1201"/>
      <c r="D45" s="58"/>
      <c r="E45" s="1206" t="s">
        <v>11</v>
      </c>
      <c r="F45" s="1206"/>
      <c r="G45" s="1206"/>
      <c r="H45" s="1206"/>
      <c r="I45" s="1206"/>
      <c r="J45" s="1207"/>
      <c r="K45" s="59">
        <v>46705</v>
      </c>
      <c r="L45" s="60">
        <v>47554</v>
      </c>
      <c r="M45" s="60">
        <v>49397</v>
      </c>
      <c r="N45" s="60">
        <v>51260</v>
      </c>
      <c r="O45" s="61">
        <v>51303</v>
      </c>
      <c r="P45" s="48"/>
      <c r="Q45" s="48"/>
      <c r="R45" s="48"/>
      <c r="S45" s="48"/>
      <c r="T45" s="48"/>
      <c r="U45" s="48"/>
    </row>
    <row r="46" spans="1:21" ht="30.75" customHeight="1" x14ac:dyDescent="0.2">
      <c r="A46" s="48"/>
      <c r="B46" s="1202"/>
      <c r="C46" s="1203"/>
      <c r="D46" s="62"/>
      <c r="E46" s="1184" t="s">
        <v>12</v>
      </c>
      <c r="F46" s="1184"/>
      <c r="G46" s="1184"/>
      <c r="H46" s="1184"/>
      <c r="I46" s="1184"/>
      <c r="J46" s="1185"/>
      <c r="K46" s="63" t="s">
        <v>534</v>
      </c>
      <c r="L46" s="64" t="s">
        <v>534</v>
      </c>
      <c r="M46" s="64" t="s">
        <v>534</v>
      </c>
      <c r="N46" s="64" t="s">
        <v>534</v>
      </c>
      <c r="O46" s="65" t="s">
        <v>534</v>
      </c>
      <c r="P46" s="48"/>
      <c r="Q46" s="48"/>
      <c r="R46" s="48"/>
      <c r="S46" s="48"/>
      <c r="T46" s="48"/>
      <c r="U46" s="48"/>
    </row>
    <row r="47" spans="1:21" ht="30.75" customHeight="1" x14ac:dyDescent="0.2">
      <c r="A47" s="48"/>
      <c r="B47" s="1202"/>
      <c r="C47" s="1203"/>
      <c r="D47" s="62"/>
      <c r="E47" s="1184" t="s">
        <v>13</v>
      </c>
      <c r="F47" s="1184"/>
      <c r="G47" s="1184"/>
      <c r="H47" s="1184"/>
      <c r="I47" s="1184"/>
      <c r="J47" s="1185"/>
      <c r="K47" s="63">
        <v>3333</v>
      </c>
      <c r="L47" s="64">
        <v>3333</v>
      </c>
      <c r="M47" s="64">
        <v>3333</v>
      </c>
      <c r="N47" s="64">
        <v>3333</v>
      </c>
      <c r="O47" s="65">
        <v>3333</v>
      </c>
      <c r="P47" s="48"/>
      <c r="Q47" s="48"/>
      <c r="R47" s="48"/>
      <c r="S47" s="48"/>
      <c r="T47" s="48"/>
      <c r="U47" s="48"/>
    </row>
    <row r="48" spans="1:21" ht="30.75" customHeight="1" x14ac:dyDescent="0.2">
      <c r="A48" s="48"/>
      <c r="B48" s="1202"/>
      <c r="C48" s="1203"/>
      <c r="D48" s="62"/>
      <c r="E48" s="1184" t="s">
        <v>14</v>
      </c>
      <c r="F48" s="1184"/>
      <c r="G48" s="1184"/>
      <c r="H48" s="1184"/>
      <c r="I48" s="1184"/>
      <c r="J48" s="1185"/>
      <c r="K48" s="63">
        <v>4720</v>
      </c>
      <c r="L48" s="64">
        <v>5033</v>
      </c>
      <c r="M48" s="64">
        <v>4435</v>
      </c>
      <c r="N48" s="64">
        <v>5143</v>
      </c>
      <c r="O48" s="65">
        <v>5417</v>
      </c>
      <c r="P48" s="48"/>
      <c r="Q48" s="48"/>
      <c r="R48" s="48"/>
      <c r="S48" s="48"/>
      <c r="T48" s="48"/>
      <c r="U48" s="48"/>
    </row>
    <row r="49" spans="1:21" ht="30.75" customHeight="1" x14ac:dyDescent="0.2">
      <c r="A49" s="48"/>
      <c r="B49" s="1202"/>
      <c r="C49" s="1203"/>
      <c r="D49" s="62"/>
      <c r="E49" s="1184" t="s">
        <v>15</v>
      </c>
      <c r="F49" s="1184"/>
      <c r="G49" s="1184"/>
      <c r="H49" s="1184"/>
      <c r="I49" s="1184"/>
      <c r="J49" s="1185"/>
      <c r="K49" s="63" t="s">
        <v>534</v>
      </c>
      <c r="L49" s="64" t="s">
        <v>534</v>
      </c>
      <c r="M49" s="64" t="s">
        <v>534</v>
      </c>
      <c r="N49" s="64" t="s">
        <v>534</v>
      </c>
      <c r="O49" s="65" t="s">
        <v>534</v>
      </c>
      <c r="P49" s="48"/>
      <c r="Q49" s="48"/>
      <c r="R49" s="48"/>
      <c r="S49" s="48"/>
      <c r="T49" s="48"/>
      <c r="U49" s="48"/>
    </row>
    <row r="50" spans="1:21" ht="30.75" customHeight="1" x14ac:dyDescent="0.2">
      <c r="A50" s="48"/>
      <c r="B50" s="1202"/>
      <c r="C50" s="1203"/>
      <c r="D50" s="62"/>
      <c r="E50" s="1184" t="s">
        <v>16</v>
      </c>
      <c r="F50" s="1184"/>
      <c r="G50" s="1184"/>
      <c r="H50" s="1184"/>
      <c r="I50" s="1184"/>
      <c r="J50" s="1185"/>
      <c r="K50" s="63">
        <v>356</v>
      </c>
      <c r="L50" s="64">
        <v>366</v>
      </c>
      <c r="M50" s="64">
        <v>581</v>
      </c>
      <c r="N50" s="64">
        <v>577</v>
      </c>
      <c r="O50" s="65">
        <v>570</v>
      </c>
      <c r="P50" s="48"/>
      <c r="Q50" s="48"/>
      <c r="R50" s="48"/>
      <c r="S50" s="48"/>
      <c r="T50" s="48"/>
      <c r="U50" s="48"/>
    </row>
    <row r="51" spans="1:21" ht="30.75" customHeight="1" x14ac:dyDescent="0.2">
      <c r="A51" s="48"/>
      <c r="B51" s="1204"/>
      <c r="C51" s="1205"/>
      <c r="D51" s="66"/>
      <c r="E51" s="1184" t="s">
        <v>17</v>
      </c>
      <c r="F51" s="1184"/>
      <c r="G51" s="1184"/>
      <c r="H51" s="1184"/>
      <c r="I51" s="1184"/>
      <c r="J51" s="1185"/>
      <c r="K51" s="63" t="s">
        <v>534</v>
      </c>
      <c r="L51" s="64" t="s">
        <v>534</v>
      </c>
      <c r="M51" s="64" t="s">
        <v>534</v>
      </c>
      <c r="N51" s="64" t="s">
        <v>534</v>
      </c>
      <c r="O51" s="65" t="s">
        <v>534</v>
      </c>
      <c r="P51" s="48"/>
      <c r="Q51" s="48"/>
      <c r="R51" s="48"/>
      <c r="S51" s="48"/>
      <c r="T51" s="48"/>
      <c r="U51" s="48"/>
    </row>
    <row r="52" spans="1:21" ht="30.75" customHeight="1" x14ac:dyDescent="0.2">
      <c r="A52" s="48"/>
      <c r="B52" s="1182" t="s">
        <v>18</v>
      </c>
      <c r="C52" s="1183"/>
      <c r="D52" s="66"/>
      <c r="E52" s="1184" t="s">
        <v>19</v>
      </c>
      <c r="F52" s="1184"/>
      <c r="G52" s="1184"/>
      <c r="H52" s="1184"/>
      <c r="I52" s="1184"/>
      <c r="J52" s="1185"/>
      <c r="K52" s="63">
        <v>41772</v>
      </c>
      <c r="L52" s="64">
        <v>42794</v>
      </c>
      <c r="M52" s="64">
        <v>41621</v>
      </c>
      <c r="N52" s="64">
        <v>41316</v>
      </c>
      <c r="O52" s="65">
        <v>39956</v>
      </c>
      <c r="P52" s="48"/>
      <c r="Q52" s="48"/>
      <c r="R52" s="48"/>
      <c r="S52" s="48"/>
      <c r="T52" s="48"/>
      <c r="U52" s="48"/>
    </row>
    <row r="53" spans="1:21" ht="30.75" customHeight="1" thickBot="1" x14ac:dyDescent="0.25">
      <c r="A53" s="48"/>
      <c r="B53" s="1186" t="s">
        <v>20</v>
      </c>
      <c r="C53" s="1187"/>
      <c r="D53" s="67"/>
      <c r="E53" s="1188" t="s">
        <v>21</v>
      </c>
      <c r="F53" s="1188"/>
      <c r="G53" s="1188"/>
      <c r="H53" s="1188"/>
      <c r="I53" s="1188"/>
      <c r="J53" s="1189"/>
      <c r="K53" s="68">
        <v>13342</v>
      </c>
      <c r="L53" s="69">
        <v>13492</v>
      </c>
      <c r="M53" s="69">
        <v>16125</v>
      </c>
      <c r="N53" s="69">
        <v>18997</v>
      </c>
      <c r="O53" s="70">
        <v>20667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5">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
      <c r="B57" s="1190" t="s">
        <v>24</v>
      </c>
      <c r="C57" s="1191"/>
      <c r="D57" s="1194" t="s">
        <v>25</v>
      </c>
      <c r="E57" s="1195"/>
      <c r="F57" s="1195"/>
      <c r="G57" s="1195"/>
      <c r="H57" s="1195"/>
      <c r="I57" s="1195"/>
      <c r="J57" s="1196"/>
      <c r="K57" s="83">
        <v>16800</v>
      </c>
      <c r="L57" s="84">
        <v>16800</v>
      </c>
      <c r="M57" s="84">
        <v>16800</v>
      </c>
      <c r="N57" s="84">
        <v>16800</v>
      </c>
      <c r="O57" s="85">
        <v>16800</v>
      </c>
    </row>
    <row r="58" spans="1:21" ht="31.5" customHeight="1" thickBot="1" x14ac:dyDescent="0.25">
      <c r="B58" s="1192"/>
      <c r="C58" s="1193"/>
      <c r="D58" s="1197" t="s">
        <v>26</v>
      </c>
      <c r="E58" s="1198"/>
      <c r="F58" s="1198"/>
      <c r="G58" s="1198"/>
      <c r="H58" s="1198"/>
      <c r="I58" s="1198"/>
      <c r="J58" s="1199"/>
      <c r="K58" s="86">
        <v>15000</v>
      </c>
      <c r="L58" s="87">
        <v>15000</v>
      </c>
      <c r="M58" s="87">
        <v>15000</v>
      </c>
      <c r="N58" s="87">
        <v>15000</v>
      </c>
      <c r="O58" s="88">
        <v>15000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7ag05Ardfn6PD3NS/u2WxSgZ7dDeHX9Fc/bcwX8ZxeEGwO++yAKLvf06WPjkyfd5B7fxQ+LrcK9UwyXgjqSUg==" saltValue="HYX6zhlVLiG/JjAzYHDYEQ==" spinCount="100000" sheet="1" objects="1" scenarios="1"/>
  <customSheetViews>
    <customSheetView guid="{CABDA31F-BA93-45C6-84AE-3BD72D95DD2C}" showGridLines="0" fitToPage="1" hiddenRows="1" hiddenColumns="1" topLeftCell="A46">
      <pageMargins left="0" right="0" top="0.19685039370078741" bottom="0.23622047244094491" header="0" footer="0"/>
      <printOptions horizontalCentered="1"/>
      <pageSetup paperSize="9" scale="53" orientation="landscape" horizontalDpi="300" verticalDpi="300"/>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577</v>
      </c>
      <c r="J40" s="100" t="s">
        <v>578</v>
      </c>
      <c r="K40" s="100" t="s">
        <v>579</v>
      </c>
      <c r="L40" s="100" t="s">
        <v>580</v>
      </c>
      <c r="M40" s="101" t="s">
        <v>581</v>
      </c>
    </row>
    <row r="41" spans="2:13" ht="27.75" customHeight="1" x14ac:dyDescent="0.2">
      <c r="B41" s="1220" t="s">
        <v>29</v>
      </c>
      <c r="C41" s="1221"/>
      <c r="D41" s="102"/>
      <c r="E41" s="1222" t="s">
        <v>30</v>
      </c>
      <c r="F41" s="1222"/>
      <c r="G41" s="1222"/>
      <c r="H41" s="1223"/>
      <c r="I41" s="358">
        <v>461232</v>
      </c>
      <c r="J41" s="359">
        <v>471864</v>
      </c>
      <c r="K41" s="359">
        <v>471043</v>
      </c>
      <c r="L41" s="359">
        <v>466542</v>
      </c>
      <c r="M41" s="360">
        <v>468335</v>
      </c>
    </row>
    <row r="42" spans="2:13" ht="27.75" customHeight="1" x14ac:dyDescent="0.2">
      <c r="B42" s="1210"/>
      <c r="C42" s="1211"/>
      <c r="D42" s="103"/>
      <c r="E42" s="1214" t="s">
        <v>31</v>
      </c>
      <c r="F42" s="1214"/>
      <c r="G42" s="1214"/>
      <c r="H42" s="1215"/>
      <c r="I42" s="361">
        <v>1608</v>
      </c>
      <c r="J42" s="362">
        <v>5112</v>
      </c>
      <c r="K42" s="362">
        <v>4599</v>
      </c>
      <c r="L42" s="362">
        <v>4078</v>
      </c>
      <c r="M42" s="363">
        <v>4277</v>
      </c>
    </row>
    <row r="43" spans="2:13" ht="27.75" customHeight="1" x14ac:dyDescent="0.2">
      <c r="B43" s="1210"/>
      <c r="C43" s="1211"/>
      <c r="D43" s="103"/>
      <c r="E43" s="1214" t="s">
        <v>32</v>
      </c>
      <c r="F43" s="1214"/>
      <c r="G43" s="1214"/>
      <c r="H43" s="1215"/>
      <c r="I43" s="361">
        <v>59105</v>
      </c>
      <c r="J43" s="362">
        <v>60801</v>
      </c>
      <c r="K43" s="362">
        <v>75693</v>
      </c>
      <c r="L43" s="362">
        <v>73023</v>
      </c>
      <c r="M43" s="363">
        <v>70512</v>
      </c>
    </row>
    <row r="44" spans="2:13" ht="27.75" customHeight="1" x14ac:dyDescent="0.2">
      <c r="B44" s="1210"/>
      <c r="C44" s="1211"/>
      <c r="D44" s="103"/>
      <c r="E44" s="1214" t="s">
        <v>33</v>
      </c>
      <c r="F44" s="1214"/>
      <c r="G44" s="1214"/>
      <c r="H44" s="1215"/>
      <c r="I44" s="361" t="s">
        <v>534</v>
      </c>
      <c r="J44" s="362" t="s">
        <v>534</v>
      </c>
      <c r="K44" s="362" t="s">
        <v>534</v>
      </c>
      <c r="L44" s="362" t="s">
        <v>534</v>
      </c>
      <c r="M44" s="363" t="s">
        <v>534</v>
      </c>
    </row>
    <row r="45" spans="2:13" ht="27.75" customHeight="1" x14ac:dyDescent="0.2">
      <c r="B45" s="1210"/>
      <c r="C45" s="1211"/>
      <c r="D45" s="103"/>
      <c r="E45" s="1214" t="s">
        <v>34</v>
      </c>
      <c r="F45" s="1214"/>
      <c r="G45" s="1214"/>
      <c r="H45" s="1215"/>
      <c r="I45" s="361">
        <v>77602</v>
      </c>
      <c r="J45" s="362">
        <v>74885</v>
      </c>
      <c r="K45" s="362">
        <v>74154</v>
      </c>
      <c r="L45" s="362">
        <v>75224</v>
      </c>
      <c r="M45" s="363">
        <v>74603</v>
      </c>
    </row>
    <row r="46" spans="2:13" ht="27.75" customHeight="1" x14ac:dyDescent="0.2">
      <c r="B46" s="1210"/>
      <c r="C46" s="1211"/>
      <c r="D46" s="104"/>
      <c r="E46" s="1214" t="s">
        <v>35</v>
      </c>
      <c r="F46" s="1214"/>
      <c r="G46" s="1214"/>
      <c r="H46" s="1215"/>
      <c r="I46" s="361">
        <v>637</v>
      </c>
      <c r="J46" s="362">
        <v>530</v>
      </c>
      <c r="K46" s="362">
        <v>435</v>
      </c>
      <c r="L46" s="362">
        <v>407</v>
      </c>
      <c r="M46" s="363">
        <v>407</v>
      </c>
    </row>
    <row r="47" spans="2:13" ht="27.75" customHeight="1" x14ac:dyDescent="0.2">
      <c r="B47" s="1210"/>
      <c r="C47" s="1211"/>
      <c r="D47" s="105"/>
      <c r="E47" s="1224" t="s">
        <v>36</v>
      </c>
      <c r="F47" s="1225"/>
      <c r="G47" s="1225"/>
      <c r="H47" s="1226"/>
      <c r="I47" s="361" t="s">
        <v>534</v>
      </c>
      <c r="J47" s="362" t="s">
        <v>534</v>
      </c>
      <c r="K47" s="362" t="s">
        <v>534</v>
      </c>
      <c r="L47" s="362" t="s">
        <v>534</v>
      </c>
      <c r="M47" s="363" t="s">
        <v>534</v>
      </c>
    </row>
    <row r="48" spans="2:13" ht="27.75" customHeight="1" x14ac:dyDescent="0.2">
      <c r="B48" s="1210"/>
      <c r="C48" s="1211"/>
      <c r="D48" s="103"/>
      <c r="E48" s="1214" t="s">
        <v>37</v>
      </c>
      <c r="F48" s="1214"/>
      <c r="G48" s="1214"/>
      <c r="H48" s="1215"/>
      <c r="I48" s="361" t="s">
        <v>534</v>
      </c>
      <c r="J48" s="362" t="s">
        <v>534</v>
      </c>
      <c r="K48" s="362" t="s">
        <v>534</v>
      </c>
      <c r="L48" s="362" t="s">
        <v>534</v>
      </c>
      <c r="M48" s="363" t="s">
        <v>534</v>
      </c>
    </row>
    <row r="49" spans="2:13" ht="27.75" customHeight="1" x14ac:dyDescent="0.2">
      <c r="B49" s="1212"/>
      <c r="C49" s="1213"/>
      <c r="D49" s="103"/>
      <c r="E49" s="1214" t="s">
        <v>38</v>
      </c>
      <c r="F49" s="1214"/>
      <c r="G49" s="1214"/>
      <c r="H49" s="1215"/>
      <c r="I49" s="361" t="s">
        <v>534</v>
      </c>
      <c r="J49" s="362" t="s">
        <v>534</v>
      </c>
      <c r="K49" s="362" t="s">
        <v>534</v>
      </c>
      <c r="L49" s="362" t="s">
        <v>534</v>
      </c>
      <c r="M49" s="363" t="s">
        <v>534</v>
      </c>
    </row>
    <row r="50" spans="2:13" ht="27.75" customHeight="1" x14ac:dyDescent="0.2">
      <c r="B50" s="1208" t="s">
        <v>39</v>
      </c>
      <c r="C50" s="1209"/>
      <c r="D50" s="106"/>
      <c r="E50" s="1214" t="s">
        <v>40</v>
      </c>
      <c r="F50" s="1214"/>
      <c r="G50" s="1214"/>
      <c r="H50" s="1215"/>
      <c r="I50" s="361">
        <v>69129</v>
      </c>
      <c r="J50" s="362">
        <v>67555</v>
      </c>
      <c r="K50" s="362">
        <v>61315</v>
      </c>
      <c r="L50" s="362">
        <v>59776</v>
      </c>
      <c r="M50" s="363">
        <v>74211</v>
      </c>
    </row>
    <row r="51" spans="2:13" ht="27.75" customHeight="1" x14ac:dyDescent="0.2">
      <c r="B51" s="1210"/>
      <c r="C51" s="1211"/>
      <c r="D51" s="103"/>
      <c r="E51" s="1214" t="s">
        <v>41</v>
      </c>
      <c r="F51" s="1214"/>
      <c r="G51" s="1214"/>
      <c r="H51" s="1215"/>
      <c r="I51" s="361">
        <v>99629</v>
      </c>
      <c r="J51" s="362">
        <v>103898</v>
      </c>
      <c r="K51" s="362">
        <v>98808</v>
      </c>
      <c r="L51" s="362">
        <v>102481</v>
      </c>
      <c r="M51" s="363">
        <v>99277</v>
      </c>
    </row>
    <row r="52" spans="2:13" ht="27.75" customHeight="1" x14ac:dyDescent="0.2">
      <c r="B52" s="1212"/>
      <c r="C52" s="1213"/>
      <c r="D52" s="103"/>
      <c r="E52" s="1214" t="s">
        <v>42</v>
      </c>
      <c r="F52" s="1214"/>
      <c r="G52" s="1214"/>
      <c r="H52" s="1215"/>
      <c r="I52" s="361">
        <v>390685</v>
      </c>
      <c r="J52" s="362">
        <v>384431</v>
      </c>
      <c r="K52" s="362">
        <v>378372</v>
      </c>
      <c r="L52" s="362">
        <v>377319</v>
      </c>
      <c r="M52" s="363">
        <v>388044</v>
      </c>
    </row>
    <row r="53" spans="2:13" ht="27.75" customHeight="1" thickBot="1" x14ac:dyDescent="0.25">
      <c r="B53" s="1216" t="s">
        <v>43</v>
      </c>
      <c r="C53" s="1217"/>
      <c r="D53" s="107"/>
      <c r="E53" s="1218" t="s">
        <v>44</v>
      </c>
      <c r="F53" s="1218"/>
      <c r="G53" s="1218"/>
      <c r="H53" s="1219"/>
      <c r="I53" s="364">
        <v>40743</v>
      </c>
      <c r="J53" s="365">
        <v>57308</v>
      </c>
      <c r="K53" s="365">
        <v>87430</v>
      </c>
      <c r="L53" s="365">
        <v>79697</v>
      </c>
      <c r="M53" s="366">
        <v>56603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G1ysrV/947mEUQ4OEtlybAPaCenSmWywc2KtkEN5Pa+g/aMwcTbNh6qPWyHSTTNljSFZrq7oH480pMHsAP+rRA==" saltValue="3gEEA7humhMEt/GnJHVotg==" spinCount="100000" sheet="1" objects="1" scenarios="1"/>
  <customSheetViews>
    <customSheetView guid="{CABDA31F-BA93-45C6-84AE-3BD72D95DD2C}" showGridLines="0" fitToPage="1" hiddenRows="1" hiddenColumns="1">
      <pageMargins left="0" right="0" top="0.19685039370078741" bottom="0" header="0" footer="0"/>
      <printOptions horizontalCentered="1"/>
      <pageSetup paperSize="9" scale="59" orientation="landscape" horizontalDpi="300" verticalDpi="300"/>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579</v>
      </c>
      <c r="G54" s="116" t="s">
        <v>580</v>
      </c>
      <c r="H54" s="117" t="s">
        <v>581</v>
      </c>
    </row>
    <row r="55" spans="2:8" ht="52.5" customHeight="1" x14ac:dyDescent="0.2">
      <c r="B55" s="118"/>
      <c r="C55" s="1235" t="s">
        <v>47</v>
      </c>
      <c r="D55" s="1235"/>
      <c r="E55" s="1236"/>
      <c r="F55" s="119">
        <v>22748</v>
      </c>
      <c r="G55" s="119">
        <v>22497</v>
      </c>
      <c r="H55" s="120">
        <v>30288</v>
      </c>
    </row>
    <row r="56" spans="2:8" ht="52.5" customHeight="1" x14ac:dyDescent="0.2">
      <c r="B56" s="121"/>
      <c r="C56" s="1237" t="s">
        <v>48</v>
      </c>
      <c r="D56" s="1237"/>
      <c r="E56" s="1238"/>
      <c r="F56" s="122">
        <v>2172</v>
      </c>
      <c r="G56" s="122">
        <v>1831</v>
      </c>
      <c r="H56" s="123">
        <v>1489</v>
      </c>
    </row>
    <row r="57" spans="2:8" ht="53.25" customHeight="1" x14ac:dyDescent="0.2">
      <c r="B57" s="121"/>
      <c r="C57" s="1239" t="s">
        <v>49</v>
      </c>
      <c r="D57" s="1239"/>
      <c r="E57" s="1240"/>
      <c r="F57" s="124">
        <v>17646</v>
      </c>
      <c r="G57" s="124">
        <v>19892</v>
      </c>
      <c r="H57" s="125">
        <v>24831</v>
      </c>
    </row>
    <row r="58" spans="2:8" ht="45.75" customHeight="1" x14ac:dyDescent="0.2">
      <c r="B58" s="126"/>
      <c r="C58" s="1227" t="s">
        <v>633</v>
      </c>
      <c r="D58" s="1228"/>
      <c r="E58" s="1229"/>
      <c r="F58" s="127">
        <v>3670</v>
      </c>
      <c r="G58" s="127">
        <v>4670</v>
      </c>
      <c r="H58" s="128">
        <v>9135</v>
      </c>
    </row>
    <row r="59" spans="2:8" ht="45.75" customHeight="1" x14ac:dyDescent="0.2">
      <c r="B59" s="126"/>
      <c r="C59" s="1227" t="s">
        <v>634</v>
      </c>
      <c r="D59" s="1228"/>
      <c r="E59" s="1229"/>
      <c r="F59" s="127">
        <v>5477</v>
      </c>
      <c r="G59" s="127">
        <v>5978</v>
      </c>
      <c r="H59" s="128">
        <v>6478</v>
      </c>
    </row>
    <row r="60" spans="2:8" ht="45.75" customHeight="1" x14ac:dyDescent="0.2">
      <c r="B60" s="126"/>
      <c r="C60" s="1227" t="s">
        <v>635</v>
      </c>
      <c r="D60" s="1228"/>
      <c r="E60" s="1229"/>
      <c r="F60" s="127">
        <v>4000</v>
      </c>
      <c r="G60" s="127">
        <v>4000</v>
      </c>
      <c r="H60" s="128">
        <v>3922</v>
      </c>
    </row>
    <row r="61" spans="2:8" ht="45.75" customHeight="1" x14ac:dyDescent="0.2">
      <c r="B61" s="126"/>
      <c r="C61" s="1227" t="s">
        <v>636</v>
      </c>
      <c r="D61" s="1228"/>
      <c r="E61" s="1229"/>
      <c r="F61" s="127">
        <v>3655</v>
      </c>
      <c r="G61" s="127">
        <v>3656</v>
      </c>
      <c r="H61" s="128">
        <v>3656</v>
      </c>
    </row>
    <row r="62" spans="2:8" ht="45.75" customHeight="1" thickBot="1" x14ac:dyDescent="0.25">
      <c r="B62" s="129"/>
      <c r="C62" s="1230" t="s">
        <v>637</v>
      </c>
      <c r="D62" s="1231"/>
      <c r="E62" s="1232"/>
      <c r="F62" s="130">
        <v>0</v>
      </c>
      <c r="G62" s="130">
        <v>674</v>
      </c>
      <c r="H62" s="131">
        <v>674</v>
      </c>
    </row>
    <row r="63" spans="2:8" ht="52.5" customHeight="1" thickBot="1" x14ac:dyDescent="0.25">
      <c r="B63" s="132"/>
      <c r="C63" s="1233" t="s">
        <v>50</v>
      </c>
      <c r="D63" s="1233"/>
      <c r="E63" s="1234"/>
      <c r="F63" s="133">
        <v>42567</v>
      </c>
      <c r="G63" s="133">
        <v>44220</v>
      </c>
      <c r="H63" s="134">
        <v>56608</v>
      </c>
    </row>
    <row r="64" spans="2:8" ht="13.2" x14ac:dyDescent="0.2"/>
  </sheetData>
  <sheetProtection algorithmName="SHA-512" hashValue="mbPbzP4krN1TFYna63jLTC4RM+BC3bOCvifOO5fNBdxrLz51X/ORbuGCwr00WS8puyaViJCf4hAoTDLT5akCCQ==" saltValue="yZMviIZZ1YkQuXRBs/sTNA==" spinCount="100000" sheet="1" objects="1" scenarios="1"/>
  <customSheetViews>
    <customSheetView guid="{CABDA31F-BA93-45C6-84AE-3BD72D95DD2C}" scale="70" showGridLines="0" fitToPage="1" hiddenRows="1" hiddenColumns="1">
      <pageMargins left="0" right="0" top="0.19685039370078741" bottom="0" header="0" footer="0"/>
      <printOptions horizontalCentered="1"/>
      <pageSetup paperSize="9" scale="43" orientation="landscape" verticalDpi="300"/>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574</v>
      </c>
      <c r="G2" s="148"/>
      <c r="H2" s="149"/>
    </row>
    <row r="3" spans="1:8" x14ac:dyDescent="0.2">
      <c r="A3" s="145" t="s">
        <v>567</v>
      </c>
      <c r="B3" s="150"/>
      <c r="C3" s="151"/>
      <c r="D3" s="152">
        <v>61078</v>
      </c>
      <c r="E3" s="153"/>
      <c r="F3" s="154">
        <v>52897</v>
      </c>
      <c r="G3" s="155"/>
      <c r="H3" s="156"/>
    </row>
    <row r="4" spans="1:8" x14ac:dyDescent="0.2">
      <c r="A4" s="157"/>
      <c r="B4" s="158"/>
      <c r="C4" s="159"/>
      <c r="D4" s="160">
        <v>48001</v>
      </c>
      <c r="E4" s="161"/>
      <c r="F4" s="162">
        <v>27013</v>
      </c>
      <c r="G4" s="163"/>
      <c r="H4" s="164"/>
    </row>
    <row r="5" spans="1:8" x14ac:dyDescent="0.2">
      <c r="A5" s="145" t="s">
        <v>569</v>
      </c>
      <c r="B5" s="150"/>
      <c r="C5" s="151"/>
      <c r="D5" s="152">
        <v>62747</v>
      </c>
      <c r="E5" s="153"/>
      <c r="F5" s="154">
        <v>54945</v>
      </c>
      <c r="G5" s="155"/>
      <c r="H5" s="156"/>
    </row>
    <row r="6" spans="1:8" x14ac:dyDescent="0.2">
      <c r="A6" s="157"/>
      <c r="B6" s="158"/>
      <c r="C6" s="159"/>
      <c r="D6" s="160">
        <v>37116</v>
      </c>
      <c r="E6" s="161"/>
      <c r="F6" s="162">
        <v>29293</v>
      </c>
      <c r="G6" s="163"/>
      <c r="H6" s="164"/>
    </row>
    <row r="7" spans="1:8" x14ac:dyDescent="0.2">
      <c r="A7" s="145" t="s">
        <v>570</v>
      </c>
      <c r="B7" s="150"/>
      <c r="C7" s="151"/>
      <c r="D7" s="152">
        <v>55672</v>
      </c>
      <c r="E7" s="153"/>
      <c r="F7" s="154">
        <v>57132</v>
      </c>
      <c r="G7" s="155"/>
      <c r="H7" s="156"/>
    </row>
    <row r="8" spans="1:8" x14ac:dyDescent="0.2">
      <c r="A8" s="157"/>
      <c r="B8" s="158"/>
      <c r="C8" s="159"/>
      <c r="D8" s="160">
        <v>40277</v>
      </c>
      <c r="E8" s="161"/>
      <c r="F8" s="162">
        <v>30126</v>
      </c>
      <c r="G8" s="163"/>
      <c r="H8" s="164"/>
    </row>
    <row r="9" spans="1:8" x14ac:dyDescent="0.2">
      <c r="A9" s="145" t="s">
        <v>571</v>
      </c>
      <c r="B9" s="150"/>
      <c r="C9" s="151"/>
      <c r="D9" s="152">
        <v>51789</v>
      </c>
      <c r="E9" s="153"/>
      <c r="F9" s="154">
        <v>58766</v>
      </c>
      <c r="G9" s="155"/>
      <c r="H9" s="156"/>
    </row>
    <row r="10" spans="1:8" x14ac:dyDescent="0.2">
      <c r="A10" s="157"/>
      <c r="B10" s="158"/>
      <c r="C10" s="159"/>
      <c r="D10" s="160">
        <v>31598</v>
      </c>
      <c r="E10" s="161"/>
      <c r="F10" s="162">
        <v>29363</v>
      </c>
      <c r="G10" s="163"/>
      <c r="H10" s="164"/>
    </row>
    <row r="11" spans="1:8" x14ac:dyDescent="0.2">
      <c r="A11" s="145" t="s">
        <v>572</v>
      </c>
      <c r="B11" s="150"/>
      <c r="C11" s="151"/>
      <c r="D11" s="152">
        <v>53789</v>
      </c>
      <c r="E11" s="153"/>
      <c r="F11" s="154">
        <v>62482</v>
      </c>
      <c r="G11" s="155"/>
      <c r="H11" s="156"/>
    </row>
    <row r="12" spans="1:8" x14ac:dyDescent="0.2">
      <c r="A12" s="157"/>
      <c r="B12" s="158"/>
      <c r="C12" s="165"/>
      <c r="D12" s="160">
        <v>34571</v>
      </c>
      <c r="E12" s="161"/>
      <c r="F12" s="162">
        <v>34626</v>
      </c>
      <c r="G12" s="163"/>
      <c r="H12" s="164"/>
    </row>
    <row r="13" spans="1:8" x14ac:dyDescent="0.2">
      <c r="A13" s="145"/>
      <c r="B13" s="150"/>
      <c r="C13" s="166"/>
      <c r="D13" s="167">
        <v>57015</v>
      </c>
      <c r="E13" s="168"/>
      <c r="F13" s="169">
        <v>57244</v>
      </c>
      <c r="G13" s="170"/>
      <c r="H13" s="156"/>
    </row>
    <row r="14" spans="1:8" x14ac:dyDescent="0.2">
      <c r="A14" s="157"/>
      <c r="B14" s="158"/>
      <c r="C14" s="159"/>
      <c r="D14" s="160">
        <v>38313</v>
      </c>
      <c r="E14" s="161"/>
      <c r="F14" s="162">
        <v>30084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1.28</v>
      </c>
      <c r="C19" s="171">
        <f>ROUND(VALUE(SUBSTITUTE(実質収支比率等に係る経年分析!G$48,"▲","-")),2)</f>
        <v>0.49</v>
      </c>
      <c r="D19" s="171">
        <f>ROUND(VALUE(SUBSTITUTE(実質収支比率等に係る経年分析!H$48,"▲","-")),2)</f>
        <v>0.57999999999999996</v>
      </c>
      <c r="E19" s="171">
        <f>ROUND(VALUE(SUBSTITUTE(実質収支比率等に係る経年分析!I$48,"▲","-")),2)</f>
        <v>2.52</v>
      </c>
      <c r="F19" s="171">
        <f>ROUND(VALUE(SUBSTITUTE(実質収支比率等に係る経年分析!J$48,"▲","-")),2)</f>
        <v>2.2400000000000002</v>
      </c>
    </row>
    <row r="20" spans="1:11" x14ac:dyDescent="0.2">
      <c r="A20" s="171" t="s">
        <v>54</v>
      </c>
      <c r="B20" s="171">
        <f>ROUND(VALUE(SUBSTITUTE(実質収支比率等に係る経年分析!F$47,"▲","-")),2)</f>
        <v>6.42</v>
      </c>
      <c r="C20" s="171">
        <f>ROUND(VALUE(SUBSTITUTE(実質収支比率等に係る経年分析!G$47,"▲","-")),2)</f>
        <v>7.61</v>
      </c>
      <c r="D20" s="171">
        <f>ROUND(VALUE(SUBSTITUTE(実質収支比率等に係る経年分析!H$47,"▲","-")),2)</f>
        <v>7.55</v>
      </c>
      <c r="E20" s="171">
        <f>ROUND(VALUE(SUBSTITUTE(実質収支比率等に係る経年分析!I$47,"▲","-")),2)</f>
        <v>7.27</v>
      </c>
      <c r="F20" s="171">
        <f>ROUND(VALUE(SUBSTITUTE(実質収支比率等に係る経年分析!J$47,"▲","-")),2)</f>
        <v>9.27</v>
      </c>
    </row>
    <row r="21" spans="1:11" x14ac:dyDescent="0.2">
      <c r="A21" s="171" t="s">
        <v>55</v>
      </c>
      <c r="B21" s="171">
        <f>IF(ISNUMBER(VALUE(SUBSTITUTE(実質収支比率等に係る経年分析!F$49,"▲","-"))),ROUND(VALUE(SUBSTITUTE(実質収支比率等に係る経年分析!F$49,"▲","-")),2),NA())</f>
        <v>0.47</v>
      </c>
      <c r="C21" s="171">
        <f>IF(ISNUMBER(VALUE(SUBSTITUTE(実質収支比率等に係る経年分析!G$49,"▲","-"))),ROUND(VALUE(SUBSTITUTE(実質収支比率等に係る経年分析!G$49,"▲","-")),2),NA())</f>
        <v>0.49</v>
      </c>
      <c r="D21" s="171">
        <f>IF(ISNUMBER(VALUE(SUBSTITUTE(実質収支比率等に係る経年分析!H$49,"▲","-"))),ROUND(VALUE(SUBSTITUTE(実質収支比率等に係る経年分析!H$49,"▲","-")),2),NA())</f>
        <v>0.08</v>
      </c>
      <c r="E21" s="171">
        <f>IF(ISNUMBER(VALUE(SUBSTITUTE(実質収支比率等に係る経年分析!I$49,"▲","-"))),ROUND(VALUE(SUBSTITUTE(実質収支比率等に係る経年分析!I$49,"▲","-")),2),NA())</f>
        <v>1.87</v>
      </c>
      <c r="F21" s="171">
        <f>IF(ISNUMBER(VALUE(SUBSTITUTE(実質収支比率等に係る経年分析!J$49,"▲","-"))),ROUND(VALUE(SUBSTITUTE(実質収支比率等に係る経年分析!J$49,"▲","-")),2),NA())</f>
        <v>2.2400000000000002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さいたま市食肉中央卸売市場及びと畜場事業特別会計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さいたま市後期高齢者医療事業特別会計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さいたま市国民健康保険事業特別会計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2">
      <c r="A32" s="172" t="str">
        <f>IF(連結実質赤字比率に係る赤字・黒字の構成分析!C$38="",NA(),連結実質赤字比率に係る赤字・黒字の構成分析!C$38)</f>
        <v>さいたま市介護保険事業特別会計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0.64</v>
      </c>
    </row>
    <row r="33" spans="1:16" x14ac:dyDescent="0.2">
      <c r="A33" s="172" t="str">
        <f>IF(連結実質赤字比率に係る赤字・黒字の構成分析!C$37="",NA(),連結実質赤字比率に係る赤字・黒字の構成分析!C$37)</f>
        <v>さいたま市下水道事業会計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1.72</v>
      </c>
    </row>
    <row r="34" spans="1:16" x14ac:dyDescent="0.2">
      <c r="A34" s="172" t="str">
        <f>IF(連結実質赤字比率に係る赤字・黒字の構成分析!C$36="",NA(),連結実質赤字比率に係る赤字・黒字の構成分析!C$36)</f>
        <v>さいたま市病院事業会計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0.57999999999999996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2.5099999999999998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2.2400000000000002</v>
      </c>
    </row>
    <row r="36" spans="1:16" x14ac:dyDescent="0.2">
      <c r="A36" s="172" t="str">
        <f>IF(連結実質赤字比率に係る赤字・黒字の構成分析!C$34="",NA(),連結実質赤字比率に係る赤字・黒字の構成分析!C$34)</f>
        <v>さいたま市水道事業会計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3.84</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41772</v>
      </c>
      <c r="E42" s="173"/>
      <c r="F42" s="173"/>
      <c r="G42" s="173">
        <f>'実質公債費比率（分子）の構造'!L$52</f>
        <v>42794</v>
      </c>
      <c r="H42" s="173"/>
      <c r="I42" s="173"/>
      <c r="J42" s="173">
        <f>'実質公債費比率（分子）の構造'!M$52</f>
        <v>41621</v>
      </c>
      <c r="K42" s="173"/>
      <c r="L42" s="173"/>
      <c r="M42" s="173">
        <f>'実質公債費比率（分子）の構造'!N$52</f>
        <v>41316</v>
      </c>
      <c r="N42" s="173"/>
      <c r="O42" s="173"/>
      <c r="P42" s="173">
        <f>'実質公債費比率（分子）の構造'!O$52</f>
        <v>39956</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356</v>
      </c>
      <c r="C44" s="173"/>
      <c r="D44" s="173"/>
      <c r="E44" s="173">
        <f>'実質公債費比率（分子）の構造'!L$50</f>
        <v>366</v>
      </c>
      <c r="F44" s="173"/>
      <c r="G44" s="173"/>
      <c r="H44" s="173">
        <f>'実質公債費比率（分子）の構造'!M$50</f>
        <v>581</v>
      </c>
      <c r="I44" s="173"/>
      <c r="J44" s="173"/>
      <c r="K44" s="173">
        <f>'実質公債費比率（分子）の構造'!N$50</f>
        <v>577</v>
      </c>
      <c r="L44" s="173"/>
      <c r="M44" s="173"/>
      <c r="N44" s="173">
        <f>'実質公債費比率（分子）の構造'!O$50</f>
        <v>570</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4720</v>
      </c>
      <c r="C46" s="173"/>
      <c r="D46" s="173"/>
      <c r="E46" s="173">
        <f>'実質公債費比率（分子）の構造'!L$48</f>
        <v>5033</v>
      </c>
      <c r="F46" s="173"/>
      <c r="G46" s="173"/>
      <c r="H46" s="173">
        <f>'実質公債費比率（分子）の構造'!M$48</f>
        <v>4435</v>
      </c>
      <c r="I46" s="173"/>
      <c r="J46" s="173"/>
      <c r="K46" s="173">
        <f>'実質公債費比率（分子）の構造'!N$48</f>
        <v>5143</v>
      </c>
      <c r="L46" s="173"/>
      <c r="M46" s="173"/>
      <c r="N46" s="173">
        <f>'実質公債費比率（分子）の構造'!O$48</f>
        <v>5417</v>
      </c>
      <c r="O46" s="173"/>
      <c r="P46" s="173"/>
    </row>
    <row r="47" spans="1:16" x14ac:dyDescent="0.2">
      <c r="A47" s="173" t="s">
        <v>67</v>
      </c>
      <c r="B47" s="173">
        <f>'実質公債費比率（分子）の構造'!K$47</f>
        <v>3333</v>
      </c>
      <c r="C47" s="173"/>
      <c r="D47" s="173"/>
      <c r="E47" s="173">
        <f>'実質公債費比率（分子）の構造'!L$47</f>
        <v>3333</v>
      </c>
      <c r="F47" s="173"/>
      <c r="G47" s="173"/>
      <c r="H47" s="173">
        <f>'実質公債費比率（分子）の構造'!M$47</f>
        <v>3333</v>
      </c>
      <c r="I47" s="173"/>
      <c r="J47" s="173"/>
      <c r="K47" s="173">
        <f>'実質公債費比率（分子）の構造'!N$47</f>
        <v>3333</v>
      </c>
      <c r="L47" s="173"/>
      <c r="M47" s="173"/>
      <c r="N47" s="173">
        <f>'実質公債費比率（分子）の構造'!O$47</f>
        <v>3333</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46705</v>
      </c>
      <c r="C49" s="173"/>
      <c r="D49" s="173"/>
      <c r="E49" s="173">
        <f>'実質公債費比率（分子）の構造'!L$45</f>
        <v>47554</v>
      </c>
      <c r="F49" s="173"/>
      <c r="G49" s="173"/>
      <c r="H49" s="173">
        <f>'実質公債費比率（分子）の構造'!M$45</f>
        <v>49397</v>
      </c>
      <c r="I49" s="173"/>
      <c r="J49" s="173"/>
      <c r="K49" s="173">
        <f>'実質公債費比率（分子）の構造'!N$45</f>
        <v>51260</v>
      </c>
      <c r="L49" s="173"/>
      <c r="M49" s="173"/>
      <c r="N49" s="173">
        <f>'実質公債費比率（分子）の構造'!O$45</f>
        <v>51303</v>
      </c>
      <c r="O49" s="173"/>
      <c r="P49" s="173"/>
    </row>
    <row r="50" spans="1:16" x14ac:dyDescent="0.2">
      <c r="A50" s="173" t="s">
        <v>70</v>
      </c>
      <c r="B50" s="173" t="e">
        <f>NA()</f>
        <v>#N/A</v>
      </c>
      <c r="C50" s="173">
        <f>IF(ISNUMBER('実質公債費比率（分子）の構造'!K$53),'実質公債費比率（分子）の構造'!K$53,NA())</f>
        <v>13342</v>
      </c>
      <c r="D50" s="173" t="e">
        <f>NA()</f>
        <v>#N/A</v>
      </c>
      <c r="E50" s="173" t="e">
        <f>NA()</f>
        <v>#N/A</v>
      </c>
      <c r="F50" s="173">
        <f>IF(ISNUMBER('実質公債費比率（分子）の構造'!L$53),'実質公債費比率（分子）の構造'!L$53,NA())</f>
        <v>13492</v>
      </c>
      <c r="G50" s="173" t="e">
        <f>NA()</f>
        <v>#N/A</v>
      </c>
      <c r="H50" s="173" t="e">
        <f>NA()</f>
        <v>#N/A</v>
      </c>
      <c r="I50" s="173">
        <f>IF(ISNUMBER('実質公債費比率（分子）の構造'!M$53),'実質公債費比率（分子）の構造'!M$53,NA())</f>
        <v>16125</v>
      </c>
      <c r="J50" s="173" t="e">
        <f>NA()</f>
        <v>#N/A</v>
      </c>
      <c r="K50" s="173" t="e">
        <f>NA()</f>
        <v>#N/A</v>
      </c>
      <c r="L50" s="173">
        <f>IF(ISNUMBER('実質公債費比率（分子）の構造'!N$53),'実質公債費比率（分子）の構造'!N$53,NA())</f>
        <v>18997</v>
      </c>
      <c r="M50" s="173" t="e">
        <f>NA()</f>
        <v>#N/A</v>
      </c>
      <c r="N50" s="173" t="e">
        <f>NA()</f>
        <v>#N/A</v>
      </c>
      <c r="O50" s="173">
        <f>IF(ISNUMBER('実質公債費比率（分子）の構造'!O$53),'実質公債費比率（分子）の構造'!O$53,NA())</f>
        <v>20667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390685</v>
      </c>
      <c r="E56" s="172"/>
      <c r="F56" s="172"/>
      <c r="G56" s="172">
        <f>'将来負担比率（分子）の構造'!J$52</f>
        <v>384431</v>
      </c>
      <c r="H56" s="172"/>
      <c r="I56" s="172"/>
      <c r="J56" s="172">
        <f>'将来負担比率（分子）の構造'!K$52</f>
        <v>378372</v>
      </c>
      <c r="K56" s="172"/>
      <c r="L56" s="172"/>
      <c r="M56" s="172">
        <f>'将来負担比率（分子）の構造'!L$52</f>
        <v>377319</v>
      </c>
      <c r="N56" s="172"/>
      <c r="O56" s="172"/>
      <c r="P56" s="172">
        <f>'将来負担比率（分子）の構造'!M$52</f>
        <v>388044</v>
      </c>
    </row>
    <row r="57" spans="1:16" x14ac:dyDescent="0.2">
      <c r="A57" s="172" t="s">
        <v>41</v>
      </c>
      <c r="B57" s="172"/>
      <c r="C57" s="172"/>
      <c r="D57" s="172">
        <f>'将来負担比率（分子）の構造'!I$51</f>
        <v>99629</v>
      </c>
      <c r="E57" s="172"/>
      <c r="F57" s="172"/>
      <c r="G57" s="172">
        <f>'将来負担比率（分子）の構造'!J$51</f>
        <v>103898</v>
      </c>
      <c r="H57" s="172"/>
      <c r="I57" s="172"/>
      <c r="J57" s="172">
        <f>'将来負担比率（分子）の構造'!K$51</f>
        <v>98808</v>
      </c>
      <c r="K57" s="172"/>
      <c r="L57" s="172"/>
      <c r="M57" s="172">
        <f>'将来負担比率（分子）の構造'!L$51</f>
        <v>102481</v>
      </c>
      <c r="N57" s="172"/>
      <c r="O57" s="172"/>
      <c r="P57" s="172">
        <f>'将来負担比率（分子）の構造'!M$51</f>
        <v>99277</v>
      </c>
    </row>
    <row r="58" spans="1:16" x14ac:dyDescent="0.2">
      <c r="A58" s="172" t="s">
        <v>40</v>
      </c>
      <c r="B58" s="172"/>
      <c r="C58" s="172"/>
      <c r="D58" s="172">
        <f>'将来負担比率（分子）の構造'!I$50</f>
        <v>69129</v>
      </c>
      <c r="E58" s="172"/>
      <c r="F58" s="172"/>
      <c r="G58" s="172">
        <f>'将来負担比率（分子）の構造'!J$50</f>
        <v>67555</v>
      </c>
      <c r="H58" s="172"/>
      <c r="I58" s="172"/>
      <c r="J58" s="172">
        <f>'将来負担比率（分子）の構造'!K$50</f>
        <v>61315</v>
      </c>
      <c r="K58" s="172"/>
      <c r="L58" s="172"/>
      <c r="M58" s="172">
        <f>'将来負担比率（分子）の構造'!L$50</f>
        <v>59776</v>
      </c>
      <c r="N58" s="172"/>
      <c r="O58" s="172"/>
      <c r="P58" s="172">
        <f>'将来負担比率（分子）の構造'!M$50</f>
        <v>74211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637</v>
      </c>
      <c r="C61" s="172"/>
      <c r="D61" s="172"/>
      <c r="E61" s="172">
        <f>'将来負担比率（分子）の構造'!J$46</f>
        <v>530</v>
      </c>
      <c r="F61" s="172"/>
      <c r="G61" s="172"/>
      <c r="H61" s="172">
        <f>'将来負担比率（分子）の構造'!K$46</f>
        <v>435</v>
      </c>
      <c r="I61" s="172"/>
      <c r="J61" s="172"/>
      <c r="K61" s="172">
        <f>'将来負担比率（分子）の構造'!L$46</f>
        <v>407</v>
      </c>
      <c r="L61" s="172"/>
      <c r="M61" s="172"/>
      <c r="N61" s="172">
        <f>'将来負担比率（分子）の構造'!M$46</f>
        <v>407</v>
      </c>
      <c r="O61" s="172"/>
      <c r="P61" s="172"/>
    </row>
    <row r="62" spans="1:16" x14ac:dyDescent="0.2">
      <c r="A62" s="172" t="s">
        <v>34</v>
      </c>
      <c r="B62" s="172">
        <f>'将来負担比率（分子）の構造'!I$45</f>
        <v>77602</v>
      </c>
      <c r="C62" s="172"/>
      <c r="D62" s="172"/>
      <c r="E62" s="172">
        <f>'将来負担比率（分子）の構造'!J$45</f>
        <v>74885</v>
      </c>
      <c r="F62" s="172"/>
      <c r="G62" s="172"/>
      <c r="H62" s="172">
        <f>'将来負担比率（分子）の構造'!K$45</f>
        <v>74154</v>
      </c>
      <c r="I62" s="172"/>
      <c r="J62" s="172"/>
      <c r="K62" s="172">
        <f>'将来負担比率（分子）の構造'!L$45</f>
        <v>75224</v>
      </c>
      <c r="L62" s="172"/>
      <c r="M62" s="172"/>
      <c r="N62" s="172">
        <f>'将来負担比率（分子）の構造'!M$45</f>
        <v>74603</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59105</v>
      </c>
      <c r="C64" s="172"/>
      <c r="D64" s="172"/>
      <c r="E64" s="172">
        <f>'将来負担比率（分子）の構造'!J$43</f>
        <v>60801</v>
      </c>
      <c r="F64" s="172"/>
      <c r="G64" s="172"/>
      <c r="H64" s="172">
        <f>'将来負担比率（分子）の構造'!K$43</f>
        <v>75693</v>
      </c>
      <c r="I64" s="172"/>
      <c r="J64" s="172"/>
      <c r="K64" s="172">
        <f>'将来負担比率（分子）の構造'!L$43</f>
        <v>73023</v>
      </c>
      <c r="L64" s="172"/>
      <c r="M64" s="172"/>
      <c r="N64" s="172">
        <f>'将来負担比率（分子）の構造'!M$43</f>
        <v>70512</v>
      </c>
      <c r="O64" s="172"/>
      <c r="P64" s="172"/>
    </row>
    <row r="65" spans="1:16" x14ac:dyDescent="0.2">
      <c r="A65" s="172" t="s">
        <v>31</v>
      </c>
      <c r="B65" s="172">
        <f>'将来負担比率（分子）の構造'!I$42</f>
        <v>1608</v>
      </c>
      <c r="C65" s="172"/>
      <c r="D65" s="172"/>
      <c r="E65" s="172">
        <f>'将来負担比率（分子）の構造'!J$42</f>
        <v>5112</v>
      </c>
      <c r="F65" s="172"/>
      <c r="G65" s="172"/>
      <c r="H65" s="172">
        <f>'将来負担比率（分子）の構造'!K$42</f>
        <v>4599</v>
      </c>
      <c r="I65" s="172"/>
      <c r="J65" s="172"/>
      <c r="K65" s="172">
        <f>'将来負担比率（分子）の構造'!L$42</f>
        <v>4078</v>
      </c>
      <c r="L65" s="172"/>
      <c r="M65" s="172"/>
      <c r="N65" s="172">
        <f>'将来負担比率（分子）の構造'!M$42</f>
        <v>4277</v>
      </c>
      <c r="O65" s="172"/>
      <c r="P65" s="172"/>
    </row>
    <row r="66" spans="1:16" x14ac:dyDescent="0.2">
      <c r="A66" s="172" t="s">
        <v>30</v>
      </c>
      <c r="B66" s="172">
        <f>'将来負担比率（分子）の構造'!I$41</f>
        <v>461232</v>
      </c>
      <c r="C66" s="172"/>
      <c r="D66" s="172"/>
      <c r="E66" s="172">
        <f>'将来負担比率（分子）の構造'!J$41</f>
        <v>471864</v>
      </c>
      <c r="F66" s="172"/>
      <c r="G66" s="172"/>
      <c r="H66" s="172">
        <f>'将来負担比率（分子）の構造'!K$41</f>
        <v>471043</v>
      </c>
      <c r="I66" s="172"/>
      <c r="J66" s="172"/>
      <c r="K66" s="172">
        <f>'将来負担比率（分子）の構造'!L$41</f>
        <v>466542</v>
      </c>
      <c r="L66" s="172"/>
      <c r="M66" s="172"/>
      <c r="N66" s="172">
        <f>'将来負担比率（分子）の構造'!M$41</f>
        <v>468335</v>
      </c>
      <c r="O66" s="172"/>
      <c r="P66" s="172"/>
    </row>
    <row r="67" spans="1:16" x14ac:dyDescent="0.2">
      <c r="A67" s="172" t="s">
        <v>74</v>
      </c>
      <c r="B67" s="172" t="e">
        <f>NA()</f>
        <v>#N/A</v>
      </c>
      <c r="C67" s="172">
        <f>IF(ISNUMBER('将来負担比率（分子）の構造'!I$53), IF('将来負担比率（分子）の構造'!I$53 &lt; 0, 0, '将来負担比率（分子）の構造'!I$53), NA())</f>
        <v>40743</v>
      </c>
      <c r="D67" s="172" t="e">
        <f>NA()</f>
        <v>#N/A</v>
      </c>
      <c r="E67" s="172" t="e">
        <f>NA()</f>
        <v>#N/A</v>
      </c>
      <c r="F67" s="172">
        <f>IF(ISNUMBER('将来負担比率（分子）の構造'!J$53), IF('将来負担比率（分子）の構造'!J$53 &lt; 0, 0, '将来負担比率（分子）の構造'!J$53), NA())</f>
        <v>57308</v>
      </c>
      <c r="G67" s="172" t="e">
        <f>NA()</f>
        <v>#N/A</v>
      </c>
      <c r="H67" s="172" t="e">
        <f>NA()</f>
        <v>#N/A</v>
      </c>
      <c r="I67" s="172">
        <f>IF(ISNUMBER('将来負担比率（分子）の構造'!K$53), IF('将来負担比率（分子）の構造'!K$53 &lt; 0, 0, '将来負担比率（分子）の構造'!K$53), NA())</f>
        <v>87430</v>
      </c>
      <c r="J67" s="172" t="e">
        <f>NA()</f>
        <v>#N/A</v>
      </c>
      <c r="K67" s="172" t="e">
        <f>NA()</f>
        <v>#N/A</v>
      </c>
      <c r="L67" s="172">
        <f>IF(ISNUMBER('将来負担比率（分子）の構造'!L$53), IF('将来負担比率（分子）の構造'!L$53 &lt; 0, 0, '将来負担比率（分子）の構造'!L$53), NA())</f>
        <v>79697</v>
      </c>
      <c r="M67" s="172" t="e">
        <f>NA()</f>
        <v>#N/A</v>
      </c>
      <c r="N67" s="172" t="e">
        <f>NA()</f>
        <v>#N/A</v>
      </c>
      <c r="O67" s="172">
        <f>IF(ISNUMBER('将来負担比率（分子）の構造'!M$53), IF('将来負担比率（分子）の構造'!M$53 &lt; 0, 0, '将来負担比率（分子）の構造'!M$53), NA())</f>
        <v>56603</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22748</v>
      </c>
      <c r="C72" s="176">
        <f>基金残高に係る経年分析!G55</f>
        <v>22497</v>
      </c>
      <c r="D72" s="176">
        <f>基金残高に係る経年分析!H55</f>
        <v>30288</v>
      </c>
    </row>
    <row r="73" spans="1:16" x14ac:dyDescent="0.2">
      <c r="A73" s="175" t="s">
        <v>77</v>
      </c>
      <c r="B73" s="176">
        <f>基金残高に係る経年分析!F56</f>
        <v>2172</v>
      </c>
      <c r="C73" s="176">
        <f>基金残高に係る経年分析!G56</f>
        <v>1831</v>
      </c>
      <c r="D73" s="176">
        <f>基金残高に係る経年分析!H56</f>
        <v>1489</v>
      </c>
    </row>
    <row r="74" spans="1:16" x14ac:dyDescent="0.2">
      <c r="A74" s="175" t="s">
        <v>78</v>
      </c>
      <c r="B74" s="176">
        <f>基金残高に係る経年分析!F57</f>
        <v>17646</v>
      </c>
      <c r="C74" s="176">
        <f>基金残高に係る経年分析!G57</f>
        <v>19892</v>
      </c>
      <c r="D74" s="176">
        <f>基金残高に係る経年分析!H57</f>
        <v>24831</v>
      </c>
    </row>
  </sheetData>
  <sheetProtection algorithmName="SHA-512" hashValue="Q390+zxCzWqlto1riJ4i7P4xJ6a6TI4MHMgTju9a/56N86bWROyl89gaGei8ytkhMnhpDxxkijDn0lxTnl2/Cw==" saltValue="UtDZXvCncZceJV94UNfrJg==" spinCount="100000" sheet="1" objects="1" scenarios="1"/>
  <customSheetViews>
    <customSheetView guid="{CABDA31F-BA93-45C6-84AE-3BD72D95DD2C}"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0" zoomScaleNormal="7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9" t="s">
        <v>221</v>
      </c>
      <c r="AQ4" s="749"/>
      <c r="AR4" s="749"/>
      <c r="AS4" s="749"/>
      <c r="AT4" s="749"/>
      <c r="AU4" s="749"/>
      <c r="AV4" s="749"/>
      <c r="AW4" s="749"/>
      <c r="AX4" s="749"/>
      <c r="AY4" s="749"/>
      <c r="AZ4" s="749"/>
      <c r="BA4" s="749"/>
      <c r="BB4" s="749"/>
      <c r="BC4" s="749"/>
      <c r="BD4" s="749"/>
      <c r="BE4" s="749"/>
      <c r="BF4" s="749"/>
      <c r="BG4" s="749" t="s">
        <v>222</v>
      </c>
      <c r="BH4" s="749"/>
      <c r="BI4" s="749"/>
      <c r="BJ4" s="749"/>
      <c r="BK4" s="749"/>
      <c r="BL4" s="749"/>
      <c r="BM4" s="749"/>
      <c r="BN4" s="749"/>
      <c r="BO4" s="749" t="s">
        <v>219</v>
      </c>
      <c r="BP4" s="749"/>
      <c r="BQ4" s="749"/>
      <c r="BR4" s="749"/>
      <c r="BS4" s="749" t="s">
        <v>223</v>
      </c>
      <c r="BT4" s="749"/>
      <c r="BU4" s="749"/>
      <c r="BV4" s="749"/>
      <c r="BW4" s="749"/>
      <c r="BX4" s="749"/>
      <c r="BY4" s="749"/>
      <c r="BZ4" s="749"/>
      <c r="CA4" s="749"/>
      <c r="CB4" s="749"/>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225</v>
      </c>
      <c r="C5" s="697"/>
      <c r="D5" s="697"/>
      <c r="E5" s="697"/>
      <c r="F5" s="697"/>
      <c r="G5" s="697"/>
      <c r="H5" s="697"/>
      <c r="I5" s="697"/>
      <c r="J5" s="697"/>
      <c r="K5" s="697"/>
      <c r="L5" s="697"/>
      <c r="M5" s="697"/>
      <c r="N5" s="697"/>
      <c r="O5" s="697"/>
      <c r="P5" s="697"/>
      <c r="Q5" s="698"/>
      <c r="R5" s="682">
        <v>273786943</v>
      </c>
      <c r="S5" s="683"/>
      <c r="T5" s="683"/>
      <c r="U5" s="683"/>
      <c r="V5" s="683"/>
      <c r="W5" s="683"/>
      <c r="X5" s="683"/>
      <c r="Y5" s="726"/>
      <c r="Z5" s="744">
        <v>41.8</v>
      </c>
      <c r="AA5" s="744"/>
      <c r="AB5" s="744"/>
      <c r="AC5" s="744"/>
      <c r="AD5" s="745">
        <v>255031935</v>
      </c>
      <c r="AE5" s="745"/>
      <c r="AF5" s="745"/>
      <c r="AG5" s="745"/>
      <c r="AH5" s="745"/>
      <c r="AI5" s="745"/>
      <c r="AJ5" s="745"/>
      <c r="AK5" s="745"/>
      <c r="AL5" s="727">
        <v>79.5</v>
      </c>
      <c r="AM5" s="701"/>
      <c r="AN5" s="701"/>
      <c r="AO5" s="728"/>
      <c r="AP5" s="696" t="s">
        <v>226</v>
      </c>
      <c r="AQ5" s="697"/>
      <c r="AR5" s="697"/>
      <c r="AS5" s="697"/>
      <c r="AT5" s="697"/>
      <c r="AU5" s="697"/>
      <c r="AV5" s="697"/>
      <c r="AW5" s="697"/>
      <c r="AX5" s="697"/>
      <c r="AY5" s="697"/>
      <c r="AZ5" s="697"/>
      <c r="BA5" s="697"/>
      <c r="BB5" s="697"/>
      <c r="BC5" s="697"/>
      <c r="BD5" s="697"/>
      <c r="BE5" s="697"/>
      <c r="BF5" s="698"/>
      <c r="BG5" s="629">
        <v>250181413</v>
      </c>
      <c r="BH5" s="630"/>
      <c r="BI5" s="630"/>
      <c r="BJ5" s="630"/>
      <c r="BK5" s="630"/>
      <c r="BL5" s="630"/>
      <c r="BM5" s="630"/>
      <c r="BN5" s="631"/>
      <c r="BO5" s="656">
        <v>91.4</v>
      </c>
      <c r="BP5" s="656"/>
      <c r="BQ5" s="656"/>
      <c r="BR5" s="656"/>
      <c r="BS5" s="657">
        <v>3876135</v>
      </c>
      <c r="BT5" s="657"/>
      <c r="BU5" s="657"/>
      <c r="BV5" s="657"/>
      <c r="BW5" s="657"/>
      <c r="BX5" s="657"/>
      <c r="BY5" s="657"/>
      <c r="BZ5" s="657"/>
      <c r="CA5" s="657"/>
      <c r="CB5" s="724"/>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2">
      <c r="B6" s="626" t="s">
        <v>230</v>
      </c>
      <c r="C6" s="627"/>
      <c r="D6" s="627"/>
      <c r="E6" s="627"/>
      <c r="F6" s="627"/>
      <c r="G6" s="627"/>
      <c r="H6" s="627"/>
      <c r="I6" s="627"/>
      <c r="J6" s="627"/>
      <c r="K6" s="627"/>
      <c r="L6" s="627"/>
      <c r="M6" s="627"/>
      <c r="N6" s="627"/>
      <c r="O6" s="627"/>
      <c r="P6" s="627"/>
      <c r="Q6" s="628"/>
      <c r="R6" s="629">
        <v>2979680</v>
      </c>
      <c r="S6" s="630"/>
      <c r="T6" s="630"/>
      <c r="U6" s="630"/>
      <c r="V6" s="630"/>
      <c r="W6" s="630"/>
      <c r="X6" s="630"/>
      <c r="Y6" s="631"/>
      <c r="Z6" s="656">
        <v>0.5</v>
      </c>
      <c r="AA6" s="656"/>
      <c r="AB6" s="656"/>
      <c r="AC6" s="656"/>
      <c r="AD6" s="657">
        <v>2979680</v>
      </c>
      <c r="AE6" s="657"/>
      <c r="AF6" s="657"/>
      <c r="AG6" s="657"/>
      <c r="AH6" s="657"/>
      <c r="AI6" s="657"/>
      <c r="AJ6" s="657"/>
      <c r="AK6" s="657"/>
      <c r="AL6" s="632">
        <v>0.9</v>
      </c>
      <c r="AM6" s="633"/>
      <c r="AN6" s="633"/>
      <c r="AO6" s="658"/>
      <c r="AP6" s="626" t="s">
        <v>231</v>
      </c>
      <c r="AQ6" s="627"/>
      <c r="AR6" s="627"/>
      <c r="AS6" s="627"/>
      <c r="AT6" s="627"/>
      <c r="AU6" s="627"/>
      <c r="AV6" s="627"/>
      <c r="AW6" s="627"/>
      <c r="AX6" s="627"/>
      <c r="AY6" s="627"/>
      <c r="AZ6" s="627"/>
      <c r="BA6" s="627"/>
      <c r="BB6" s="627"/>
      <c r="BC6" s="627"/>
      <c r="BD6" s="627"/>
      <c r="BE6" s="627"/>
      <c r="BF6" s="628"/>
      <c r="BG6" s="629">
        <v>250181413</v>
      </c>
      <c r="BH6" s="630"/>
      <c r="BI6" s="630"/>
      <c r="BJ6" s="630"/>
      <c r="BK6" s="630"/>
      <c r="BL6" s="630"/>
      <c r="BM6" s="630"/>
      <c r="BN6" s="631"/>
      <c r="BO6" s="656">
        <v>91.4</v>
      </c>
      <c r="BP6" s="656"/>
      <c r="BQ6" s="656"/>
      <c r="BR6" s="656"/>
      <c r="BS6" s="657">
        <v>3876135</v>
      </c>
      <c r="BT6" s="657"/>
      <c r="BU6" s="657"/>
      <c r="BV6" s="657"/>
      <c r="BW6" s="657"/>
      <c r="BX6" s="657"/>
      <c r="BY6" s="657"/>
      <c r="BZ6" s="657"/>
      <c r="CA6" s="657"/>
      <c r="CB6" s="724"/>
      <c r="CD6" s="685" t="s">
        <v>232</v>
      </c>
      <c r="CE6" s="686"/>
      <c r="CF6" s="686"/>
      <c r="CG6" s="686"/>
      <c r="CH6" s="686"/>
      <c r="CI6" s="686"/>
      <c r="CJ6" s="686"/>
      <c r="CK6" s="686"/>
      <c r="CL6" s="686"/>
      <c r="CM6" s="686"/>
      <c r="CN6" s="686"/>
      <c r="CO6" s="686"/>
      <c r="CP6" s="686"/>
      <c r="CQ6" s="687"/>
      <c r="CR6" s="629">
        <v>1575748</v>
      </c>
      <c r="CS6" s="630"/>
      <c r="CT6" s="630"/>
      <c r="CU6" s="630"/>
      <c r="CV6" s="630"/>
      <c r="CW6" s="630"/>
      <c r="CX6" s="630"/>
      <c r="CY6" s="631"/>
      <c r="CZ6" s="727">
        <v>0.2</v>
      </c>
      <c r="DA6" s="701"/>
      <c r="DB6" s="701"/>
      <c r="DC6" s="730"/>
      <c r="DD6" s="635" t="s">
        <v>129</v>
      </c>
      <c r="DE6" s="630"/>
      <c r="DF6" s="630"/>
      <c r="DG6" s="630"/>
      <c r="DH6" s="630"/>
      <c r="DI6" s="630"/>
      <c r="DJ6" s="630"/>
      <c r="DK6" s="630"/>
      <c r="DL6" s="630"/>
      <c r="DM6" s="630"/>
      <c r="DN6" s="630"/>
      <c r="DO6" s="630"/>
      <c r="DP6" s="631"/>
      <c r="DQ6" s="635">
        <v>1575108</v>
      </c>
      <c r="DR6" s="630"/>
      <c r="DS6" s="630"/>
      <c r="DT6" s="630"/>
      <c r="DU6" s="630"/>
      <c r="DV6" s="630"/>
      <c r="DW6" s="630"/>
      <c r="DX6" s="630"/>
      <c r="DY6" s="630"/>
      <c r="DZ6" s="630"/>
      <c r="EA6" s="630"/>
      <c r="EB6" s="630"/>
      <c r="EC6" s="670"/>
    </row>
    <row r="7" spans="2:143" ht="11.25" customHeight="1" x14ac:dyDescent="0.2">
      <c r="B7" s="626" t="s">
        <v>233</v>
      </c>
      <c r="C7" s="627"/>
      <c r="D7" s="627"/>
      <c r="E7" s="627"/>
      <c r="F7" s="627"/>
      <c r="G7" s="627"/>
      <c r="H7" s="627"/>
      <c r="I7" s="627"/>
      <c r="J7" s="627"/>
      <c r="K7" s="627"/>
      <c r="L7" s="627"/>
      <c r="M7" s="627"/>
      <c r="N7" s="627"/>
      <c r="O7" s="627"/>
      <c r="P7" s="627"/>
      <c r="Q7" s="628"/>
      <c r="R7" s="629">
        <v>159174</v>
      </c>
      <c r="S7" s="630"/>
      <c r="T7" s="630"/>
      <c r="U7" s="630"/>
      <c r="V7" s="630"/>
      <c r="W7" s="630"/>
      <c r="X7" s="630"/>
      <c r="Y7" s="631"/>
      <c r="Z7" s="656">
        <v>0</v>
      </c>
      <c r="AA7" s="656"/>
      <c r="AB7" s="656"/>
      <c r="AC7" s="656"/>
      <c r="AD7" s="657">
        <v>159174</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153510608</v>
      </c>
      <c r="BH7" s="630"/>
      <c r="BI7" s="630"/>
      <c r="BJ7" s="630"/>
      <c r="BK7" s="630"/>
      <c r="BL7" s="630"/>
      <c r="BM7" s="630"/>
      <c r="BN7" s="631"/>
      <c r="BO7" s="656">
        <v>56.1</v>
      </c>
      <c r="BP7" s="656"/>
      <c r="BQ7" s="656"/>
      <c r="BR7" s="656"/>
      <c r="BS7" s="657">
        <v>3876135</v>
      </c>
      <c r="BT7" s="657"/>
      <c r="BU7" s="657"/>
      <c r="BV7" s="657"/>
      <c r="BW7" s="657"/>
      <c r="BX7" s="657"/>
      <c r="BY7" s="657"/>
      <c r="BZ7" s="657"/>
      <c r="CA7" s="657"/>
      <c r="CB7" s="724"/>
      <c r="CD7" s="671" t="s">
        <v>235</v>
      </c>
      <c r="CE7" s="668"/>
      <c r="CF7" s="668"/>
      <c r="CG7" s="668"/>
      <c r="CH7" s="668"/>
      <c r="CI7" s="668"/>
      <c r="CJ7" s="668"/>
      <c r="CK7" s="668"/>
      <c r="CL7" s="668"/>
      <c r="CM7" s="668"/>
      <c r="CN7" s="668"/>
      <c r="CO7" s="668"/>
      <c r="CP7" s="668"/>
      <c r="CQ7" s="669"/>
      <c r="CR7" s="629">
        <v>60768710</v>
      </c>
      <c r="CS7" s="630"/>
      <c r="CT7" s="630"/>
      <c r="CU7" s="630"/>
      <c r="CV7" s="630"/>
      <c r="CW7" s="630"/>
      <c r="CX7" s="630"/>
      <c r="CY7" s="631"/>
      <c r="CZ7" s="656">
        <v>9.5</v>
      </c>
      <c r="DA7" s="656"/>
      <c r="DB7" s="656"/>
      <c r="DC7" s="656"/>
      <c r="DD7" s="635">
        <v>12165330</v>
      </c>
      <c r="DE7" s="630"/>
      <c r="DF7" s="630"/>
      <c r="DG7" s="630"/>
      <c r="DH7" s="630"/>
      <c r="DI7" s="630"/>
      <c r="DJ7" s="630"/>
      <c r="DK7" s="630"/>
      <c r="DL7" s="630"/>
      <c r="DM7" s="630"/>
      <c r="DN7" s="630"/>
      <c r="DO7" s="630"/>
      <c r="DP7" s="631"/>
      <c r="DQ7" s="635">
        <v>45818619</v>
      </c>
      <c r="DR7" s="630"/>
      <c r="DS7" s="630"/>
      <c r="DT7" s="630"/>
      <c r="DU7" s="630"/>
      <c r="DV7" s="630"/>
      <c r="DW7" s="630"/>
      <c r="DX7" s="630"/>
      <c r="DY7" s="630"/>
      <c r="DZ7" s="630"/>
      <c r="EA7" s="630"/>
      <c r="EB7" s="630"/>
      <c r="EC7" s="670"/>
    </row>
    <row r="8" spans="2:143" ht="11.25" customHeight="1" x14ac:dyDescent="0.2">
      <c r="B8" s="626" t="s">
        <v>236</v>
      </c>
      <c r="C8" s="627"/>
      <c r="D8" s="627"/>
      <c r="E8" s="627"/>
      <c r="F8" s="627"/>
      <c r="G8" s="627"/>
      <c r="H8" s="627"/>
      <c r="I8" s="627"/>
      <c r="J8" s="627"/>
      <c r="K8" s="627"/>
      <c r="L8" s="627"/>
      <c r="M8" s="627"/>
      <c r="N8" s="627"/>
      <c r="O8" s="627"/>
      <c r="P8" s="627"/>
      <c r="Q8" s="628"/>
      <c r="R8" s="629">
        <v>1569173</v>
      </c>
      <c r="S8" s="630"/>
      <c r="T8" s="630"/>
      <c r="U8" s="630"/>
      <c r="V8" s="630"/>
      <c r="W8" s="630"/>
      <c r="X8" s="630"/>
      <c r="Y8" s="631"/>
      <c r="Z8" s="656">
        <v>0.2</v>
      </c>
      <c r="AA8" s="656"/>
      <c r="AB8" s="656"/>
      <c r="AC8" s="656"/>
      <c r="AD8" s="657">
        <v>1569173</v>
      </c>
      <c r="AE8" s="657"/>
      <c r="AF8" s="657"/>
      <c r="AG8" s="657"/>
      <c r="AH8" s="657"/>
      <c r="AI8" s="657"/>
      <c r="AJ8" s="657"/>
      <c r="AK8" s="657"/>
      <c r="AL8" s="632">
        <v>0.5</v>
      </c>
      <c r="AM8" s="633"/>
      <c r="AN8" s="633"/>
      <c r="AO8" s="658"/>
      <c r="AP8" s="626" t="s">
        <v>237</v>
      </c>
      <c r="AQ8" s="627"/>
      <c r="AR8" s="627"/>
      <c r="AS8" s="627"/>
      <c r="AT8" s="627"/>
      <c r="AU8" s="627"/>
      <c r="AV8" s="627"/>
      <c r="AW8" s="627"/>
      <c r="AX8" s="627"/>
      <c r="AY8" s="627"/>
      <c r="AZ8" s="627"/>
      <c r="BA8" s="627"/>
      <c r="BB8" s="627"/>
      <c r="BC8" s="627"/>
      <c r="BD8" s="627"/>
      <c r="BE8" s="627"/>
      <c r="BF8" s="628"/>
      <c r="BG8" s="629">
        <v>2436255</v>
      </c>
      <c r="BH8" s="630"/>
      <c r="BI8" s="630"/>
      <c r="BJ8" s="630"/>
      <c r="BK8" s="630"/>
      <c r="BL8" s="630"/>
      <c r="BM8" s="630"/>
      <c r="BN8" s="631"/>
      <c r="BO8" s="656">
        <v>0.9</v>
      </c>
      <c r="BP8" s="656"/>
      <c r="BQ8" s="656"/>
      <c r="BR8" s="656"/>
      <c r="BS8" s="657" t="s">
        <v>129</v>
      </c>
      <c r="BT8" s="657"/>
      <c r="BU8" s="657"/>
      <c r="BV8" s="657"/>
      <c r="BW8" s="657"/>
      <c r="BX8" s="657"/>
      <c r="BY8" s="657"/>
      <c r="BZ8" s="657"/>
      <c r="CA8" s="657"/>
      <c r="CB8" s="724"/>
      <c r="CD8" s="671" t="s">
        <v>238</v>
      </c>
      <c r="CE8" s="668"/>
      <c r="CF8" s="668"/>
      <c r="CG8" s="668"/>
      <c r="CH8" s="668"/>
      <c r="CI8" s="668"/>
      <c r="CJ8" s="668"/>
      <c r="CK8" s="668"/>
      <c r="CL8" s="668"/>
      <c r="CM8" s="668"/>
      <c r="CN8" s="668"/>
      <c r="CO8" s="668"/>
      <c r="CP8" s="668"/>
      <c r="CQ8" s="669"/>
      <c r="CR8" s="629">
        <v>232542280</v>
      </c>
      <c r="CS8" s="630"/>
      <c r="CT8" s="630"/>
      <c r="CU8" s="630"/>
      <c r="CV8" s="630"/>
      <c r="CW8" s="630"/>
      <c r="CX8" s="630"/>
      <c r="CY8" s="631"/>
      <c r="CZ8" s="656">
        <v>36.299999999999997</v>
      </c>
      <c r="DA8" s="656"/>
      <c r="DB8" s="656"/>
      <c r="DC8" s="656"/>
      <c r="DD8" s="635">
        <v>4611942</v>
      </c>
      <c r="DE8" s="630"/>
      <c r="DF8" s="630"/>
      <c r="DG8" s="630"/>
      <c r="DH8" s="630"/>
      <c r="DI8" s="630"/>
      <c r="DJ8" s="630"/>
      <c r="DK8" s="630"/>
      <c r="DL8" s="630"/>
      <c r="DM8" s="630"/>
      <c r="DN8" s="630"/>
      <c r="DO8" s="630"/>
      <c r="DP8" s="631"/>
      <c r="DQ8" s="635">
        <v>100707494</v>
      </c>
      <c r="DR8" s="630"/>
      <c r="DS8" s="630"/>
      <c r="DT8" s="630"/>
      <c r="DU8" s="630"/>
      <c r="DV8" s="630"/>
      <c r="DW8" s="630"/>
      <c r="DX8" s="630"/>
      <c r="DY8" s="630"/>
      <c r="DZ8" s="630"/>
      <c r="EA8" s="630"/>
      <c r="EB8" s="630"/>
      <c r="EC8" s="670"/>
    </row>
    <row r="9" spans="2:143" ht="11.25" customHeight="1" x14ac:dyDescent="0.2">
      <c r="B9" s="626" t="s">
        <v>239</v>
      </c>
      <c r="C9" s="627"/>
      <c r="D9" s="627"/>
      <c r="E9" s="627"/>
      <c r="F9" s="627"/>
      <c r="G9" s="627"/>
      <c r="H9" s="627"/>
      <c r="I9" s="627"/>
      <c r="J9" s="627"/>
      <c r="K9" s="627"/>
      <c r="L9" s="627"/>
      <c r="M9" s="627"/>
      <c r="N9" s="627"/>
      <c r="O9" s="627"/>
      <c r="P9" s="627"/>
      <c r="Q9" s="628"/>
      <c r="R9" s="629">
        <v>1865915</v>
      </c>
      <c r="S9" s="630"/>
      <c r="T9" s="630"/>
      <c r="U9" s="630"/>
      <c r="V9" s="630"/>
      <c r="W9" s="630"/>
      <c r="X9" s="630"/>
      <c r="Y9" s="631"/>
      <c r="Z9" s="656">
        <v>0.3</v>
      </c>
      <c r="AA9" s="656"/>
      <c r="AB9" s="656"/>
      <c r="AC9" s="656"/>
      <c r="AD9" s="657">
        <v>1865915</v>
      </c>
      <c r="AE9" s="657"/>
      <c r="AF9" s="657"/>
      <c r="AG9" s="657"/>
      <c r="AH9" s="657"/>
      <c r="AI9" s="657"/>
      <c r="AJ9" s="657"/>
      <c r="AK9" s="657"/>
      <c r="AL9" s="632">
        <v>0.6</v>
      </c>
      <c r="AM9" s="633"/>
      <c r="AN9" s="633"/>
      <c r="AO9" s="658"/>
      <c r="AP9" s="626" t="s">
        <v>240</v>
      </c>
      <c r="AQ9" s="627"/>
      <c r="AR9" s="627"/>
      <c r="AS9" s="627"/>
      <c r="AT9" s="627"/>
      <c r="AU9" s="627"/>
      <c r="AV9" s="627"/>
      <c r="AW9" s="627"/>
      <c r="AX9" s="627"/>
      <c r="AY9" s="627"/>
      <c r="AZ9" s="627"/>
      <c r="BA9" s="627"/>
      <c r="BB9" s="627"/>
      <c r="BC9" s="627"/>
      <c r="BD9" s="627"/>
      <c r="BE9" s="627"/>
      <c r="BF9" s="628"/>
      <c r="BG9" s="629">
        <v>132327441</v>
      </c>
      <c r="BH9" s="630"/>
      <c r="BI9" s="630"/>
      <c r="BJ9" s="630"/>
      <c r="BK9" s="630"/>
      <c r="BL9" s="630"/>
      <c r="BM9" s="630"/>
      <c r="BN9" s="631"/>
      <c r="BO9" s="656">
        <v>48.3</v>
      </c>
      <c r="BP9" s="656"/>
      <c r="BQ9" s="656"/>
      <c r="BR9" s="656"/>
      <c r="BS9" s="657" t="s">
        <v>129</v>
      </c>
      <c r="BT9" s="657"/>
      <c r="BU9" s="657"/>
      <c r="BV9" s="657"/>
      <c r="BW9" s="657"/>
      <c r="BX9" s="657"/>
      <c r="BY9" s="657"/>
      <c r="BZ9" s="657"/>
      <c r="CA9" s="657"/>
      <c r="CB9" s="724"/>
      <c r="CD9" s="671" t="s">
        <v>241</v>
      </c>
      <c r="CE9" s="668"/>
      <c r="CF9" s="668"/>
      <c r="CG9" s="668"/>
      <c r="CH9" s="668"/>
      <c r="CI9" s="668"/>
      <c r="CJ9" s="668"/>
      <c r="CK9" s="668"/>
      <c r="CL9" s="668"/>
      <c r="CM9" s="668"/>
      <c r="CN9" s="668"/>
      <c r="CO9" s="668"/>
      <c r="CP9" s="668"/>
      <c r="CQ9" s="669"/>
      <c r="CR9" s="629">
        <v>64128639</v>
      </c>
      <c r="CS9" s="630"/>
      <c r="CT9" s="630"/>
      <c r="CU9" s="630"/>
      <c r="CV9" s="630"/>
      <c r="CW9" s="630"/>
      <c r="CX9" s="630"/>
      <c r="CY9" s="631"/>
      <c r="CZ9" s="656">
        <v>10</v>
      </c>
      <c r="DA9" s="656"/>
      <c r="DB9" s="656"/>
      <c r="DC9" s="656"/>
      <c r="DD9" s="635">
        <v>4307788</v>
      </c>
      <c r="DE9" s="630"/>
      <c r="DF9" s="630"/>
      <c r="DG9" s="630"/>
      <c r="DH9" s="630"/>
      <c r="DI9" s="630"/>
      <c r="DJ9" s="630"/>
      <c r="DK9" s="630"/>
      <c r="DL9" s="630"/>
      <c r="DM9" s="630"/>
      <c r="DN9" s="630"/>
      <c r="DO9" s="630"/>
      <c r="DP9" s="631"/>
      <c r="DQ9" s="635">
        <v>37548321</v>
      </c>
      <c r="DR9" s="630"/>
      <c r="DS9" s="630"/>
      <c r="DT9" s="630"/>
      <c r="DU9" s="630"/>
      <c r="DV9" s="630"/>
      <c r="DW9" s="630"/>
      <c r="DX9" s="630"/>
      <c r="DY9" s="630"/>
      <c r="DZ9" s="630"/>
      <c r="EA9" s="630"/>
      <c r="EB9" s="630"/>
      <c r="EC9" s="670"/>
    </row>
    <row r="10" spans="2:143" ht="11.25" customHeight="1" x14ac:dyDescent="0.2">
      <c r="B10" s="626" t="s">
        <v>242</v>
      </c>
      <c r="C10" s="627"/>
      <c r="D10" s="627"/>
      <c r="E10" s="627"/>
      <c r="F10" s="627"/>
      <c r="G10" s="627"/>
      <c r="H10" s="627"/>
      <c r="I10" s="627"/>
      <c r="J10" s="627"/>
      <c r="K10" s="627"/>
      <c r="L10" s="627"/>
      <c r="M10" s="627"/>
      <c r="N10" s="627"/>
      <c r="O10" s="627"/>
      <c r="P10" s="627"/>
      <c r="Q10" s="628"/>
      <c r="R10" s="629">
        <v>335543</v>
      </c>
      <c r="S10" s="630"/>
      <c r="T10" s="630"/>
      <c r="U10" s="630"/>
      <c r="V10" s="630"/>
      <c r="W10" s="630"/>
      <c r="X10" s="630"/>
      <c r="Y10" s="631"/>
      <c r="Z10" s="656">
        <v>0.1</v>
      </c>
      <c r="AA10" s="656"/>
      <c r="AB10" s="656"/>
      <c r="AC10" s="656"/>
      <c r="AD10" s="657">
        <v>335543</v>
      </c>
      <c r="AE10" s="657"/>
      <c r="AF10" s="657"/>
      <c r="AG10" s="657"/>
      <c r="AH10" s="657"/>
      <c r="AI10" s="657"/>
      <c r="AJ10" s="657"/>
      <c r="AK10" s="657"/>
      <c r="AL10" s="632">
        <v>0.1</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4757526</v>
      </c>
      <c r="BH10" s="630"/>
      <c r="BI10" s="630"/>
      <c r="BJ10" s="630"/>
      <c r="BK10" s="630"/>
      <c r="BL10" s="630"/>
      <c r="BM10" s="630"/>
      <c r="BN10" s="631"/>
      <c r="BO10" s="656">
        <v>1.7</v>
      </c>
      <c r="BP10" s="656"/>
      <c r="BQ10" s="656"/>
      <c r="BR10" s="656"/>
      <c r="BS10" s="657" t="s">
        <v>244</v>
      </c>
      <c r="BT10" s="657"/>
      <c r="BU10" s="657"/>
      <c r="BV10" s="657"/>
      <c r="BW10" s="657"/>
      <c r="BX10" s="657"/>
      <c r="BY10" s="657"/>
      <c r="BZ10" s="657"/>
      <c r="CA10" s="657"/>
      <c r="CB10" s="724"/>
      <c r="CD10" s="671" t="s">
        <v>245</v>
      </c>
      <c r="CE10" s="668"/>
      <c r="CF10" s="668"/>
      <c r="CG10" s="668"/>
      <c r="CH10" s="668"/>
      <c r="CI10" s="668"/>
      <c r="CJ10" s="668"/>
      <c r="CK10" s="668"/>
      <c r="CL10" s="668"/>
      <c r="CM10" s="668"/>
      <c r="CN10" s="668"/>
      <c r="CO10" s="668"/>
      <c r="CP10" s="668"/>
      <c r="CQ10" s="669"/>
      <c r="CR10" s="629">
        <v>173805</v>
      </c>
      <c r="CS10" s="630"/>
      <c r="CT10" s="630"/>
      <c r="CU10" s="630"/>
      <c r="CV10" s="630"/>
      <c r="CW10" s="630"/>
      <c r="CX10" s="630"/>
      <c r="CY10" s="631"/>
      <c r="CZ10" s="656">
        <v>0</v>
      </c>
      <c r="DA10" s="656"/>
      <c r="DB10" s="656"/>
      <c r="DC10" s="656"/>
      <c r="DD10" s="635" t="s">
        <v>244</v>
      </c>
      <c r="DE10" s="630"/>
      <c r="DF10" s="630"/>
      <c r="DG10" s="630"/>
      <c r="DH10" s="630"/>
      <c r="DI10" s="630"/>
      <c r="DJ10" s="630"/>
      <c r="DK10" s="630"/>
      <c r="DL10" s="630"/>
      <c r="DM10" s="630"/>
      <c r="DN10" s="630"/>
      <c r="DO10" s="630"/>
      <c r="DP10" s="631"/>
      <c r="DQ10" s="635">
        <v>139586</v>
      </c>
      <c r="DR10" s="630"/>
      <c r="DS10" s="630"/>
      <c r="DT10" s="630"/>
      <c r="DU10" s="630"/>
      <c r="DV10" s="630"/>
      <c r="DW10" s="630"/>
      <c r="DX10" s="630"/>
      <c r="DY10" s="630"/>
      <c r="DZ10" s="630"/>
      <c r="EA10" s="630"/>
      <c r="EB10" s="630"/>
      <c r="EC10" s="670"/>
    </row>
    <row r="11" spans="2:143" ht="11.25" customHeight="1" x14ac:dyDescent="0.2">
      <c r="B11" s="626" t="s">
        <v>246</v>
      </c>
      <c r="C11" s="627"/>
      <c r="D11" s="627"/>
      <c r="E11" s="627"/>
      <c r="F11" s="627"/>
      <c r="G11" s="627"/>
      <c r="H11" s="627"/>
      <c r="I11" s="627"/>
      <c r="J11" s="627"/>
      <c r="K11" s="627"/>
      <c r="L11" s="627"/>
      <c r="M11" s="627"/>
      <c r="N11" s="627"/>
      <c r="O11" s="627"/>
      <c r="P11" s="627"/>
      <c r="Q11" s="628"/>
      <c r="R11" s="629">
        <v>29230742</v>
      </c>
      <c r="S11" s="630"/>
      <c r="T11" s="630"/>
      <c r="U11" s="630"/>
      <c r="V11" s="630"/>
      <c r="W11" s="630"/>
      <c r="X11" s="630"/>
      <c r="Y11" s="631"/>
      <c r="Z11" s="632">
        <v>4.5</v>
      </c>
      <c r="AA11" s="633"/>
      <c r="AB11" s="633"/>
      <c r="AC11" s="634"/>
      <c r="AD11" s="635">
        <v>29230742</v>
      </c>
      <c r="AE11" s="630"/>
      <c r="AF11" s="630"/>
      <c r="AG11" s="630"/>
      <c r="AH11" s="630"/>
      <c r="AI11" s="630"/>
      <c r="AJ11" s="630"/>
      <c r="AK11" s="631"/>
      <c r="AL11" s="632">
        <v>9.1</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13989386</v>
      </c>
      <c r="BH11" s="630"/>
      <c r="BI11" s="630"/>
      <c r="BJ11" s="630"/>
      <c r="BK11" s="630"/>
      <c r="BL11" s="630"/>
      <c r="BM11" s="630"/>
      <c r="BN11" s="631"/>
      <c r="BO11" s="656">
        <v>5.0999999999999996</v>
      </c>
      <c r="BP11" s="656"/>
      <c r="BQ11" s="656"/>
      <c r="BR11" s="656"/>
      <c r="BS11" s="657">
        <v>3876135</v>
      </c>
      <c r="BT11" s="657"/>
      <c r="BU11" s="657"/>
      <c r="BV11" s="657"/>
      <c r="BW11" s="657"/>
      <c r="BX11" s="657"/>
      <c r="BY11" s="657"/>
      <c r="BZ11" s="657"/>
      <c r="CA11" s="657"/>
      <c r="CB11" s="724"/>
      <c r="CD11" s="671" t="s">
        <v>248</v>
      </c>
      <c r="CE11" s="668"/>
      <c r="CF11" s="668"/>
      <c r="CG11" s="668"/>
      <c r="CH11" s="668"/>
      <c r="CI11" s="668"/>
      <c r="CJ11" s="668"/>
      <c r="CK11" s="668"/>
      <c r="CL11" s="668"/>
      <c r="CM11" s="668"/>
      <c r="CN11" s="668"/>
      <c r="CO11" s="668"/>
      <c r="CP11" s="668"/>
      <c r="CQ11" s="669"/>
      <c r="CR11" s="629">
        <v>1681224</v>
      </c>
      <c r="CS11" s="630"/>
      <c r="CT11" s="630"/>
      <c r="CU11" s="630"/>
      <c r="CV11" s="630"/>
      <c r="CW11" s="630"/>
      <c r="CX11" s="630"/>
      <c r="CY11" s="631"/>
      <c r="CZ11" s="656">
        <v>0.3</v>
      </c>
      <c r="DA11" s="656"/>
      <c r="DB11" s="656"/>
      <c r="DC11" s="656"/>
      <c r="DD11" s="635">
        <v>521375</v>
      </c>
      <c r="DE11" s="630"/>
      <c r="DF11" s="630"/>
      <c r="DG11" s="630"/>
      <c r="DH11" s="630"/>
      <c r="DI11" s="630"/>
      <c r="DJ11" s="630"/>
      <c r="DK11" s="630"/>
      <c r="DL11" s="630"/>
      <c r="DM11" s="630"/>
      <c r="DN11" s="630"/>
      <c r="DO11" s="630"/>
      <c r="DP11" s="631"/>
      <c r="DQ11" s="635">
        <v>1185635</v>
      </c>
      <c r="DR11" s="630"/>
      <c r="DS11" s="630"/>
      <c r="DT11" s="630"/>
      <c r="DU11" s="630"/>
      <c r="DV11" s="630"/>
      <c r="DW11" s="630"/>
      <c r="DX11" s="630"/>
      <c r="DY11" s="630"/>
      <c r="DZ11" s="630"/>
      <c r="EA11" s="630"/>
      <c r="EB11" s="630"/>
      <c r="EC11" s="670"/>
    </row>
    <row r="12" spans="2:143" ht="11.25" customHeight="1" x14ac:dyDescent="0.2">
      <c r="B12" s="626" t="s">
        <v>249</v>
      </c>
      <c r="C12" s="627"/>
      <c r="D12" s="627"/>
      <c r="E12" s="627"/>
      <c r="F12" s="627"/>
      <c r="G12" s="627"/>
      <c r="H12" s="627"/>
      <c r="I12" s="627"/>
      <c r="J12" s="627"/>
      <c r="K12" s="627"/>
      <c r="L12" s="627"/>
      <c r="M12" s="627"/>
      <c r="N12" s="627"/>
      <c r="O12" s="627"/>
      <c r="P12" s="627"/>
      <c r="Q12" s="628"/>
      <c r="R12" s="629">
        <v>64727</v>
      </c>
      <c r="S12" s="630"/>
      <c r="T12" s="630"/>
      <c r="U12" s="630"/>
      <c r="V12" s="630"/>
      <c r="W12" s="630"/>
      <c r="X12" s="630"/>
      <c r="Y12" s="631"/>
      <c r="Z12" s="656">
        <v>0</v>
      </c>
      <c r="AA12" s="656"/>
      <c r="AB12" s="656"/>
      <c r="AC12" s="656"/>
      <c r="AD12" s="657">
        <v>64727</v>
      </c>
      <c r="AE12" s="657"/>
      <c r="AF12" s="657"/>
      <c r="AG12" s="657"/>
      <c r="AH12" s="657"/>
      <c r="AI12" s="657"/>
      <c r="AJ12" s="657"/>
      <c r="AK12" s="657"/>
      <c r="AL12" s="632">
        <v>0</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87348036</v>
      </c>
      <c r="BH12" s="630"/>
      <c r="BI12" s="630"/>
      <c r="BJ12" s="630"/>
      <c r="BK12" s="630"/>
      <c r="BL12" s="630"/>
      <c r="BM12" s="630"/>
      <c r="BN12" s="631"/>
      <c r="BO12" s="656">
        <v>31.9</v>
      </c>
      <c r="BP12" s="656"/>
      <c r="BQ12" s="656"/>
      <c r="BR12" s="656"/>
      <c r="BS12" s="657" t="s">
        <v>244</v>
      </c>
      <c r="BT12" s="657"/>
      <c r="BU12" s="657"/>
      <c r="BV12" s="657"/>
      <c r="BW12" s="657"/>
      <c r="BX12" s="657"/>
      <c r="BY12" s="657"/>
      <c r="BZ12" s="657"/>
      <c r="CA12" s="657"/>
      <c r="CB12" s="724"/>
      <c r="CD12" s="671" t="s">
        <v>251</v>
      </c>
      <c r="CE12" s="668"/>
      <c r="CF12" s="668"/>
      <c r="CG12" s="668"/>
      <c r="CH12" s="668"/>
      <c r="CI12" s="668"/>
      <c r="CJ12" s="668"/>
      <c r="CK12" s="668"/>
      <c r="CL12" s="668"/>
      <c r="CM12" s="668"/>
      <c r="CN12" s="668"/>
      <c r="CO12" s="668"/>
      <c r="CP12" s="668"/>
      <c r="CQ12" s="669"/>
      <c r="CR12" s="629">
        <v>38126222</v>
      </c>
      <c r="CS12" s="630"/>
      <c r="CT12" s="630"/>
      <c r="CU12" s="630"/>
      <c r="CV12" s="630"/>
      <c r="CW12" s="630"/>
      <c r="CX12" s="630"/>
      <c r="CY12" s="631"/>
      <c r="CZ12" s="656">
        <v>5.9</v>
      </c>
      <c r="DA12" s="656"/>
      <c r="DB12" s="656"/>
      <c r="DC12" s="656"/>
      <c r="DD12" s="635" t="s">
        <v>244</v>
      </c>
      <c r="DE12" s="630"/>
      <c r="DF12" s="630"/>
      <c r="DG12" s="630"/>
      <c r="DH12" s="630"/>
      <c r="DI12" s="630"/>
      <c r="DJ12" s="630"/>
      <c r="DK12" s="630"/>
      <c r="DL12" s="630"/>
      <c r="DM12" s="630"/>
      <c r="DN12" s="630"/>
      <c r="DO12" s="630"/>
      <c r="DP12" s="631"/>
      <c r="DQ12" s="635">
        <v>6114114</v>
      </c>
      <c r="DR12" s="630"/>
      <c r="DS12" s="630"/>
      <c r="DT12" s="630"/>
      <c r="DU12" s="630"/>
      <c r="DV12" s="630"/>
      <c r="DW12" s="630"/>
      <c r="DX12" s="630"/>
      <c r="DY12" s="630"/>
      <c r="DZ12" s="630"/>
      <c r="EA12" s="630"/>
      <c r="EB12" s="630"/>
      <c r="EC12" s="670"/>
    </row>
    <row r="13" spans="2:143" ht="11.25" customHeight="1" x14ac:dyDescent="0.2">
      <c r="B13" s="626" t="s">
        <v>252</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244</v>
      </c>
      <c r="AA13" s="656"/>
      <c r="AB13" s="656"/>
      <c r="AC13" s="656"/>
      <c r="AD13" s="657" t="s">
        <v>129</v>
      </c>
      <c r="AE13" s="657"/>
      <c r="AF13" s="657"/>
      <c r="AG13" s="657"/>
      <c r="AH13" s="657"/>
      <c r="AI13" s="657"/>
      <c r="AJ13" s="657"/>
      <c r="AK13" s="657"/>
      <c r="AL13" s="632" t="s">
        <v>129</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86641194</v>
      </c>
      <c r="BH13" s="630"/>
      <c r="BI13" s="630"/>
      <c r="BJ13" s="630"/>
      <c r="BK13" s="630"/>
      <c r="BL13" s="630"/>
      <c r="BM13" s="630"/>
      <c r="BN13" s="631"/>
      <c r="BO13" s="656">
        <v>31.6</v>
      </c>
      <c r="BP13" s="656"/>
      <c r="BQ13" s="656"/>
      <c r="BR13" s="656"/>
      <c r="BS13" s="657" t="s">
        <v>129</v>
      </c>
      <c r="BT13" s="657"/>
      <c r="BU13" s="657"/>
      <c r="BV13" s="657"/>
      <c r="BW13" s="657"/>
      <c r="BX13" s="657"/>
      <c r="BY13" s="657"/>
      <c r="BZ13" s="657"/>
      <c r="CA13" s="657"/>
      <c r="CB13" s="724"/>
      <c r="CD13" s="671" t="s">
        <v>254</v>
      </c>
      <c r="CE13" s="668"/>
      <c r="CF13" s="668"/>
      <c r="CG13" s="668"/>
      <c r="CH13" s="668"/>
      <c r="CI13" s="668"/>
      <c r="CJ13" s="668"/>
      <c r="CK13" s="668"/>
      <c r="CL13" s="668"/>
      <c r="CM13" s="668"/>
      <c r="CN13" s="668"/>
      <c r="CO13" s="668"/>
      <c r="CP13" s="668"/>
      <c r="CQ13" s="669"/>
      <c r="CR13" s="629">
        <v>64452577</v>
      </c>
      <c r="CS13" s="630"/>
      <c r="CT13" s="630"/>
      <c r="CU13" s="630"/>
      <c r="CV13" s="630"/>
      <c r="CW13" s="630"/>
      <c r="CX13" s="630"/>
      <c r="CY13" s="631"/>
      <c r="CZ13" s="656">
        <v>10.1</v>
      </c>
      <c r="DA13" s="656"/>
      <c r="DB13" s="656"/>
      <c r="DC13" s="656"/>
      <c r="DD13" s="635">
        <v>35745465</v>
      </c>
      <c r="DE13" s="630"/>
      <c r="DF13" s="630"/>
      <c r="DG13" s="630"/>
      <c r="DH13" s="630"/>
      <c r="DI13" s="630"/>
      <c r="DJ13" s="630"/>
      <c r="DK13" s="630"/>
      <c r="DL13" s="630"/>
      <c r="DM13" s="630"/>
      <c r="DN13" s="630"/>
      <c r="DO13" s="630"/>
      <c r="DP13" s="631"/>
      <c r="DQ13" s="635">
        <v>32180795</v>
      </c>
      <c r="DR13" s="630"/>
      <c r="DS13" s="630"/>
      <c r="DT13" s="630"/>
      <c r="DU13" s="630"/>
      <c r="DV13" s="630"/>
      <c r="DW13" s="630"/>
      <c r="DX13" s="630"/>
      <c r="DY13" s="630"/>
      <c r="DZ13" s="630"/>
      <c r="EA13" s="630"/>
      <c r="EB13" s="630"/>
      <c r="EC13" s="670"/>
    </row>
    <row r="14" spans="2:143" ht="11.25" customHeight="1" x14ac:dyDescent="0.2">
      <c r="B14" s="626" t="s">
        <v>255</v>
      </c>
      <c r="C14" s="627"/>
      <c r="D14" s="627"/>
      <c r="E14" s="627"/>
      <c r="F14" s="627"/>
      <c r="G14" s="627"/>
      <c r="H14" s="627"/>
      <c r="I14" s="627"/>
      <c r="J14" s="627"/>
      <c r="K14" s="627"/>
      <c r="L14" s="627"/>
      <c r="M14" s="627"/>
      <c r="N14" s="627"/>
      <c r="O14" s="627"/>
      <c r="P14" s="627"/>
      <c r="Q14" s="628"/>
      <c r="R14" s="629">
        <v>126</v>
      </c>
      <c r="S14" s="630"/>
      <c r="T14" s="630"/>
      <c r="U14" s="630"/>
      <c r="V14" s="630"/>
      <c r="W14" s="630"/>
      <c r="X14" s="630"/>
      <c r="Y14" s="631"/>
      <c r="Z14" s="656">
        <v>0</v>
      </c>
      <c r="AA14" s="656"/>
      <c r="AB14" s="656"/>
      <c r="AC14" s="656"/>
      <c r="AD14" s="657">
        <v>126</v>
      </c>
      <c r="AE14" s="657"/>
      <c r="AF14" s="657"/>
      <c r="AG14" s="657"/>
      <c r="AH14" s="657"/>
      <c r="AI14" s="657"/>
      <c r="AJ14" s="657"/>
      <c r="AK14" s="657"/>
      <c r="AL14" s="632">
        <v>0</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1569902</v>
      </c>
      <c r="BH14" s="630"/>
      <c r="BI14" s="630"/>
      <c r="BJ14" s="630"/>
      <c r="BK14" s="630"/>
      <c r="BL14" s="630"/>
      <c r="BM14" s="630"/>
      <c r="BN14" s="631"/>
      <c r="BO14" s="656">
        <v>0.6</v>
      </c>
      <c r="BP14" s="656"/>
      <c r="BQ14" s="656"/>
      <c r="BR14" s="656"/>
      <c r="BS14" s="657" t="s">
        <v>129</v>
      </c>
      <c r="BT14" s="657"/>
      <c r="BU14" s="657"/>
      <c r="BV14" s="657"/>
      <c r="BW14" s="657"/>
      <c r="BX14" s="657"/>
      <c r="BY14" s="657"/>
      <c r="BZ14" s="657"/>
      <c r="CA14" s="657"/>
      <c r="CB14" s="724"/>
      <c r="CD14" s="671" t="s">
        <v>257</v>
      </c>
      <c r="CE14" s="668"/>
      <c r="CF14" s="668"/>
      <c r="CG14" s="668"/>
      <c r="CH14" s="668"/>
      <c r="CI14" s="668"/>
      <c r="CJ14" s="668"/>
      <c r="CK14" s="668"/>
      <c r="CL14" s="668"/>
      <c r="CM14" s="668"/>
      <c r="CN14" s="668"/>
      <c r="CO14" s="668"/>
      <c r="CP14" s="668"/>
      <c r="CQ14" s="669"/>
      <c r="CR14" s="629">
        <v>17840801</v>
      </c>
      <c r="CS14" s="630"/>
      <c r="CT14" s="630"/>
      <c r="CU14" s="630"/>
      <c r="CV14" s="630"/>
      <c r="CW14" s="630"/>
      <c r="CX14" s="630"/>
      <c r="CY14" s="631"/>
      <c r="CZ14" s="656">
        <v>2.8</v>
      </c>
      <c r="DA14" s="656"/>
      <c r="DB14" s="656"/>
      <c r="DC14" s="656"/>
      <c r="DD14" s="635">
        <v>3027105</v>
      </c>
      <c r="DE14" s="630"/>
      <c r="DF14" s="630"/>
      <c r="DG14" s="630"/>
      <c r="DH14" s="630"/>
      <c r="DI14" s="630"/>
      <c r="DJ14" s="630"/>
      <c r="DK14" s="630"/>
      <c r="DL14" s="630"/>
      <c r="DM14" s="630"/>
      <c r="DN14" s="630"/>
      <c r="DO14" s="630"/>
      <c r="DP14" s="631"/>
      <c r="DQ14" s="635">
        <v>14985960</v>
      </c>
      <c r="DR14" s="630"/>
      <c r="DS14" s="630"/>
      <c r="DT14" s="630"/>
      <c r="DU14" s="630"/>
      <c r="DV14" s="630"/>
      <c r="DW14" s="630"/>
      <c r="DX14" s="630"/>
      <c r="DY14" s="630"/>
      <c r="DZ14" s="630"/>
      <c r="EA14" s="630"/>
      <c r="EB14" s="630"/>
      <c r="EC14" s="670"/>
    </row>
    <row r="15" spans="2:143" ht="11.25" customHeight="1" x14ac:dyDescent="0.2">
      <c r="B15" s="626" t="s">
        <v>258</v>
      </c>
      <c r="C15" s="627"/>
      <c r="D15" s="627"/>
      <c r="E15" s="627"/>
      <c r="F15" s="627"/>
      <c r="G15" s="627"/>
      <c r="H15" s="627"/>
      <c r="I15" s="627"/>
      <c r="J15" s="627"/>
      <c r="K15" s="627"/>
      <c r="L15" s="627"/>
      <c r="M15" s="627"/>
      <c r="N15" s="627"/>
      <c r="O15" s="627"/>
      <c r="P15" s="627"/>
      <c r="Q15" s="628"/>
      <c r="R15" s="629">
        <v>6551693</v>
      </c>
      <c r="S15" s="630"/>
      <c r="T15" s="630"/>
      <c r="U15" s="630"/>
      <c r="V15" s="630"/>
      <c r="W15" s="630"/>
      <c r="X15" s="630"/>
      <c r="Y15" s="631"/>
      <c r="Z15" s="656">
        <v>1</v>
      </c>
      <c r="AA15" s="656"/>
      <c r="AB15" s="656"/>
      <c r="AC15" s="656"/>
      <c r="AD15" s="657">
        <v>6551693</v>
      </c>
      <c r="AE15" s="657"/>
      <c r="AF15" s="657"/>
      <c r="AG15" s="657"/>
      <c r="AH15" s="657"/>
      <c r="AI15" s="657"/>
      <c r="AJ15" s="657"/>
      <c r="AK15" s="657"/>
      <c r="AL15" s="632">
        <v>2</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7752867</v>
      </c>
      <c r="BH15" s="630"/>
      <c r="BI15" s="630"/>
      <c r="BJ15" s="630"/>
      <c r="BK15" s="630"/>
      <c r="BL15" s="630"/>
      <c r="BM15" s="630"/>
      <c r="BN15" s="631"/>
      <c r="BO15" s="656">
        <v>2.8</v>
      </c>
      <c r="BP15" s="656"/>
      <c r="BQ15" s="656"/>
      <c r="BR15" s="656"/>
      <c r="BS15" s="657" t="s">
        <v>129</v>
      </c>
      <c r="BT15" s="657"/>
      <c r="BU15" s="657"/>
      <c r="BV15" s="657"/>
      <c r="BW15" s="657"/>
      <c r="BX15" s="657"/>
      <c r="BY15" s="657"/>
      <c r="BZ15" s="657"/>
      <c r="CA15" s="657"/>
      <c r="CB15" s="724"/>
      <c r="CD15" s="671" t="s">
        <v>260</v>
      </c>
      <c r="CE15" s="668"/>
      <c r="CF15" s="668"/>
      <c r="CG15" s="668"/>
      <c r="CH15" s="668"/>
      <c r="CI15" s="668"/>
      <c r="CJ15" s="668"/>
      <c r="CK15" s="668"/>
      <c r="CL15" s="668"/>
      <c r="CM15" s="668"/>
      <c r="CN15" s="668"/>
      <c r="CO15" s="668"/>
      <c r="CP15" s="668"/>
      <c r="CQ15" s="669"/>
      <c r="CR15" s="629">
        <v>103609724</v>
      </c>
      <c r="CS15" s="630"/>
      <c r="CT15" s="630"/>
      <c r="CU15" s="630"/>
      <c r="CV15" s="630"/>
      <c r="CW15" s="630"/>
      <c r="CX15" s="630"/>
      <c r="CY15" s="631"/>
      <c r="CZ15" s="656">
        <v>16.2</v>
      </c>
      <c r="DA15" s="656"/>
      <c r="DB15" s="656"/>
      <c r="DC15" s="656"/>
      <c r="DD15" s="635">
        <v>11279582</v>
      </c>
      <c r="DE15" s="630"/>
      <c r="DF15" s="630"/>
      <c r="DG15" s="630"/>
      <c r="DH15" s="630"/>
      <c r="DI15" s="630"/>
      <c r="DJ15" s="630"/>
      <c r="DK15" s="630"/>
      <c r="DL15" s="630"/>
      <c r="DM15" s="630"/>
      <c r="DN15" s="630"/>
      <c r="DO15" s="630"/>
      <c r="DP15" s="631"/>
      <c r="DQ15" s="635">
        <v>75355889</v>
      </c>
      <c r="DR15" s="630"/>
      <c r="DS15" s="630"/>
      <c r="DT15" s="630"/>
      <c r="DU15" s="630"/>
      <c r="DV15" s="630"/>
      <c r="DW15" s="630"/>
      <c r="DX15" s="630"/>
      <c r="DY15" s="630"/>
      <c r="DZ15" s="630"/>
      <c r="EA15" s="630"/>
      <c r="EB15" s="630"/>
      <c r="EC15" s="670"/>
    </row>
    <row r="16" spans="2:143" ht="11.25" customHeight="1" x14ac:dyDescent="0.2">
      <c r="B16" s="626" t="s">
        <v>261</v>
      </c>
      <c r="C16" s="627"/>
      <c r="D16" s="627"/>
      <c r="E16" s="627"/>
      <c r="F16" s="627"/>
      <c r="G16" s="627"/>
      <c r="H16" s="627"/>
      <c r="I16" s="627"/>
      <c r="J16" s="627"/>
      <c r="K16" s="627"/>
      <c r="L16" s="627"/>
      <c r="M16" s="627"/>
      <c r="N16" s="627"/>
      <c r="O16" s="627"/>
      <c r="P16" s="627"/>
      <c r="Q16" s="628"/>
      <c r="R16" s="629">
        <v>554364</v>
      </c>
      <c r="S16" s="630"/>
      <c r="T16" s="630"/>
      <c r="U16" s="630"/>
      <c r="V16" s="630"/>
      <c r="W16" s="630"/>
      <c r="X16" s="630"/>
      <c r="Y16" s="631"/>
      <c r="Z16" s="656">
        <v>0.1</v>
      </c>
      <c r="AA16" s="656"/>
      <c r="AB16" s="656"/>
      <c r="AC16" s="656"/>
      <c r="AD16" s="657">
        <v>554364</v>
      </c>
      <c r="AE16" s="657"/>
      <c r="AF16" s="657"/>
      <c r="AG16" s="657"/>
      <c r="AH16" s="657"/>
      <c r="AI16" s="657"/>
      <c r="AJ16" s="657"/>
      <c r="AK16" s="657"/>
      <c r="AL16" s="632">
        <v>0.2</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244</v>
      </c>
      <c r="BH16" s="630"/>
      <c r="BI16" s="630"/>
      <c r="BJ16" s="630"/>
      <c r="BK16" s="630"/>
      <c r="BL16" s="630"/>
      <c r="BM16" s="630"/>
      <c r="BN16" s="631"/>
      <c r="BO16" s="656" t="s">
        <v>244</v>
      </c>
      <c r="BP16" s="656"/>
      <c r="BQ16" s="656"/>
      <c r="BR16" s="656"/>
      <c r="BS16" s="657" t="s">
        <v>244</v>
      </c>
      <c r="BT16" s="657"/>
      <c r="BU16" s="657"/>
      <c r="BV16" s="657"/>
      <c r="BW16" s="657"/>
      <c r="BX16" s="657"/>
      <c r="BY16" s="657"/>
      <c r="BZ16" s="657"/>
      <c r="CA16" s="657"/>
      <c r="CB16" s="724"/>
      <c r="CD16" s="671" t="s">
        <v>263</v>
      </c>
      <c r="CE16" s="668"/>
      <c r="CF16" s="668"/>
      <c r="CG16" s="668"/>
      <c r="CH16" s="668"/>
      <c r="CI16" s="668"/>
      <c r="CJ16" s="668"/>
      <c r="CK16" s="668"/>
      <c r="CL16" s="668"/>
      <c r="CM16" s="668"/>
      <c r="CN16" s="668"/>
      <c r="CO16" s="668"/>
      <c r="CP16" s="668"/>
      <c r="CQ16" s="669"/>
      <c r="CR16" s="629">
        <v>13200</v>
      </c>
      <c r="CS16" s="630"/>
      <c r="CT16" s="630"/>
      <c r="CU16" s="630"/>
      <c r="CV16" s="630"/>
      <c r="CW16" s="630"/>
      <c r="CX16" s="630"/>
      <c r="CY16" s="631"/>
      <c r="CZ16" s="656">
        <v>0</v>
      </c>
      <c r="DA16" s="656"/>
      <c r="DB16" s="656"/>
      <c r="DC16" s="656"/>
      <c r="DD16" s="635" t="s">
        <v>244</v>
      </c>
      <c r="DE16" s="630"/>
      <c r="DF16" s="630"/>
      <c r="DG16" s="630"/>
      <c r="DH16" s="630"/>
      <c r="DI16" s="630"/>
      <c r="DJ16" s="630"/>
      <c r="DK16" s="630"/>
      <c r="DL16" s="630"/>
      <c r="DM16" s="630"/>
      <c r="DN16" s="630"/>
      <c r="DO16" s="630"/>
      <c r="DP16" s="631"/>
      <c r="DQ16" s="635">
        <v>100</v>
      </c>
      <c r="DR16" s="630"/>
      <c r="DS16" s="630"/>
      <c r="DT16" s="630"/>
      <c r="DU16" s="630"/>
      <c r="DV16" s="630"/>
      <c r="DW16" s="630"/>
      <c r="DX16" s="630"/>
      <c r="DY16" s="630"/>
      <c r="DZ16" s="630"/>
      <c r="EA16" s="630"/>
      <c r="EB16" s="630"/>
      <c r="EC16" s="670"/>
    </row>
    <row r="17" spans="2:133" ht="11.25" customHeight="1" x14ac:dyDescent="0.2">
      <c r="B17" s="626" t="s">
        <v>264</v>
      </c>
      <c r="C17" s="627"/>
      <c r="D17" s="627"/>
      <c r="E17" s="627"/>
      <c r="F17" s="627"/>
      <c r="G17" s="627"/>
      <c r="H17" s="627"/>
      <c r="I17" s="627"/>
      <c r="J17" s="627"/>
      <c r="K17" s="627"/>
      <c r="L17" s="627"/>
      <c r="M17" s="627"/>
      <c r="N17" s="627"/>
      <c r="O17" s="627"/>
      <c r="P17" s="627"/>
      <c r="Q17" s="628"/>
      <c r="R17" s="629">
        <v>3074026</v>
      </c>
      <c r="S17" s="630"/>
      <c r="T17" s="630"/>
      <c r="U17" s="630"/>
      <c r="V17" s="630"/>
      <c r="W17" s="630"/>
      <c r="X17" s="630"/>
      <c r="Y17" s="631"/>
      <c r="Z17" s="656">
        <v>0.5</v>
      </c>
      <c r="AA17" s="656"/>
      <c r="AB17" s="656"/>
      <c r="AC17" s="656"/>
      <c r="AD17" s="657">
        <v>3074026</v>
      </c>
      <c r="AE17" s="657"/>
      <c r="AF17" s="657"/>
      <c r="AG17" s="657"/>
      <c r="AH17" s="657"/>
      <c r="AI17" s="657"/>
      <c r="AJ17" s="657"/>
      <c r="AK17" s="657"/>
      <c r="AL17" s="632">
        <v>1</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244</v>
      </c>
      <c r="BH17" s="630"/>
      <c r="BI17" s="630"/>
      <c r="BJ17" s="630"/>
      <c r="BK17" s="630"/>
      <c r="BL17" s="630"/>
      <c r="BM17" s="630"/>
      <c r="BN17" s="631"/>
      <c r="BO17" s="656" t="s">
        <v>244</v>
      </c>
      <c r="BP17" s="656"/>
      <c r="BQ17" s="656"/>
      <c r="BR17" s="656"/>
      <c r="BS17" s="657" t="s">
        <v>244</v>
      </c>
      <c r="BT17" s="657"/>
      <c r="BU17" s="657"/>
      <c r="BV17" s="657"/>
      <c r="BW17" s="657"/>
      <c r="BX17" s="657"/>
      <c r="BY17" s="657"/>
      <c r="BZ17" s="657"/>
      <c r="CA17" s="657"/>
      <c r="CB17" s="724"/>
      <c r="CD17" s="671" t="s">
        <v>266</v>
      </c>
      <c r="CE17" s="668"/>
      <c r="CF17" s="668"/>
      <c r="CG17" s="668"/>
      <c r="CH17" s="668"/>
      <c r="CI17" s="668"/>
      <c r="CJ17" s="668"/>
      <c r="CK17" s="668"/>
      <c r="CL17" s="668"/>
      <c r="CM17" s="668"/>
      <c r="CN17" s="668"/>
      <c r="CO17" s="668"/>
      <c r="CP17" s="668"/>
      <c r="CQ17" s="669"/>
      <c r="CR17" s="629">
        <v>56078178</v>
      </c>
      <c r="CS17" s="630"/>
      <c r="CT17" s="630"/>
      <c r="CU17" s="630"/>
      <c r="CV17" s="630"/>
      <c r="CW17" s="630"/>
      <c r="CX17" s="630"/>
      <c r="CY17" s="631"/>
      <c r="CZ17" s="656">
        <v>8.6999999999999993</v>
      </c>
      <c r="DA17" s="656"/>
      <c r="DB17" s="656"/>
      <c r="DC17" s="656"/>
      <c r="DD17" s="635" t="s">
        <v>129</v>
      </c>
      <c r="DE17" s="630"/>
      <c r="DF17" s="630"/>
      <c r="DG17" s="630"/>
      <c r="DH17" s="630"/>
      <c r="DI17" s="630"/>
      <c r="DJ17" s="630"/>
      <c r="DK17" s="630"/>
      <c r="DL17" s="630"/>
      <c r="DM17" s="630"/>
      <c r="DN17" s="630"/>
      <c r="DO17" s="630"/>
      <c r="DP17" s="631"/>
      <c r="DQ17" s="635">
        <v>55958738</v>
      </c>
      <c r="DR17" s="630"/>
      <c r="DS17" s="630"/>
      <c r="DT17" s="630"/>
      <c r="DU17" s="630"/>
      <c r="DV17" s="630"/>
      <c r="DW17" s="630"/>
      <c r="DX17" s="630"/>
      <c r="DY17" s="630"/>
      <c r="DZ17" s="630"/>
      <c r="EA17" s="630"/>
      <c r="EB17" s="630"/>
      <c r="EC17" s="670"/>
    </row>
    <row r="18" spans="2:133" ht="11.25" customHeight="1" x14ac:dyDescent="0.2">
      <c r="B18" s="626" t="s">
        <v>267</v>
      </c>
      <c r="C18" s="627"/>
      <c r="D18" s="627"/>
      <c r="E18" s="627"/>
      <c r="F18" s="627"/>
      <c r="G18" s="627"/>
      <c r="H18" s="627"/>
      <c r="I18" s="627"/>
      <c r="J18" s="627"/>
      <c r="K18" s="627"/>
      <c r="L18" s="627"/>
      <c r="M18" s="627"/>
      <c r="N18" s="627"/>
      <c r="O18" s="627"/>
      <c r="P18" s="627"/>
      <c r="Q18" s="628"/>
      <c r="R18" s="629">
        <v>3217806</v>
      </c>
      <c r="S18" s="630"/>
      <c r="T18" s="630"/>
      <c r="U18" s="630"/>
      <c r="V18" s="630"/>
      <c r="W18" s="630"/>
      <c r="X18" s="630"/>
      <c r="Y18" s="631"/>
      <c r="Z18" s="656">
        <v>0.5</v>
      </c>
      <c r="AA18" s="656"/>
      <c r="AB18" s="656"/>
      <c r="AC18" s="656"/>
      <c r="AD18" s="657">
        <v>3101838</v>
      </c>
      <c r="AE18" s="657"/>
      <c r="AF18" s="657"/>
      <c r="AG18" s="657"/>
      <c r="AH18" s="657"/>
      <c r="AI18" s="657"/>
      <c r="AJ18" s="657"/>
      <c r="AK18" s="657"/>
      <c r="AL18" s="632">
        <v>1</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244</v>
      </c>
      <c r="BH18" s="630"/>
      <c r="BI18" s="630"/>
      <c r="BJ18" s="630"/>
      <c r="BK18" s="630"/>
      <c r="BL18" s="630"/>
      <c r="BM18" s="630"/>
      <c r="BN18" s="631"/>
      <c r="BO18" s="656" t="s">
        <v>244</v>
      </c>
      <c r="BP18" s="656"/>
      <c r="BQ18" s="656"/>
      <c r="BR18" s="656"/>
      <c r="BS18" s="657" t="s">
        <v>129</v>
      </c>
      <c r="BT18" s="657"/>
      <c r="BU18" s="657"/>
      <c r="BV18" s="657"/>
      <c r="BW18" s="657"/>
      <c r="BX18" s="657"/>
      <c r="BY18" s="657"/>
      <c r="BZ18" s="657"/>
      <c r="CA18" s="657"/>
      <c r="CB18" s="724"/>
      <c r="CD18" s="671" t="s">
        <v>269</v>
      </c>
      <c r="CE18" s="668"/>
      <c r="CF18" s="668"/>
      <c r="CG18" s="668"/>
      <c r="CH18" s="668"/>
      <c r="CI18" s="668"/>
      <c r="CJ18" s="668"/>
      <c r="CK18" s="668"/>
      <c r="CL18" s="668"/>
      <c r="CM18" s="668"/>
      <c r="CN18" s="668"/>
      <c r="CO18" s="668"/>
      <c r="CP18" s="668"/>
      <c r="CQ18" s="669"/>
      <c r="CR18" s="629" t="s">
        <v>244</v>
      </c>
      <c r="CS18" s="630"/>
      <c r="CT18" s="630"/>
      <c r="CU18" s="630"/>
      <c r="CV18" s="630"/>
      <c r="CW18" s="630"/>
      <c r="CX18" s="630"/>
      <c r="CY18" s="631"/>
      <c r="CZ18" s="656" t="s">
        <v>129</v>
      </c>
      <c r="DA18" s="656"/>
      <c r="DB18" s="656"/>
      <c r="DC18" s="656"/>
      <c r="DD18" s="635" t="s">
        <v>244</v>
      </c>
      <c r="DE18" s="630"/>
      <c r="DF18" s="630"/>
      <c r="DG18" s="630"/>
      <c r="DH18" s="630"/>
      <c r="DI18" s="630"/>
      <c r="DJ18" s="630"/>
      <c r="DK18" s="630"/>
      <c r="DL18" s="630"/>
      <c r="DM18" s="630"/>
      <c r="DN18" s="630"/>
      <c r="DO18" s="630"/>
      <c r="DP18" s="631"/>
      <c r="DQ18" s="635" t="s">
        <v>244</v>
      </c>
      <c r="DR18" s="630"/>
      <c r="DS18" s="630"/>
      <c r="DT18" s="630"/>
      <c r="DU18" s="630"/>
      <c r="DV18" s="630"/>
      <c r="DW18" s="630"/>
      <c r="DX18" s="630"/>
      <c r="DY18" s="630"/>
      <c r="DZ18" s="630"/>
      <c r="EA18" s="630"/>
      <c r="EB18" s="630"/>
      <c r="EC18" s="670"/>
    </row>
    <row r="19" spans="2:133" ht="11.25" customHeight="1" x14ac:dyDescent="0.2">
      <c r="B19" s="626" t="s">
        <v>270</v>
      </c>
      <c r="C19" s="627"/>
      <c r="D19" s="627"/>
      <c r="E19" s="627"/>
      <c r="F19" s="627"/>
      <c r="G19" s="627"/>
      <c r="H19" s="627"/>
      <c r="I19" s="627"/>
      <c r="J19" s="627"/>
      <c r="K19" s="627"/>
      <c r="L19" s="627"/>
      <c r="M19" s="627"/>
      <c r="N19" s="627"/>
      <c r="O19" s="627"/>
      <c r="P19" s="627"/>
      <c r="Q19" s="628"/>
      <c r="R19" s="629">
        <v>1914740</v>
      </c>
      <c r="S19" s="630"/>
      <c r="T19" s="630"/>
      <c r="U19" s="630"/>
      <c r="V19" s="630"/>
      <c r="W19" s="630"/>
      <c r="X19" s="630"/>
      <c r="Y19" s="631"/>
      <c r="Z19" s="656">
        <v>0.3</v>
      </c>
      <c r="AA19" s="656"/>
      <c r="AB19" s="656"/>
      <c r="AC19" s="656"/>
      <c r="AD19" s="657">
        <v>1914740</v>
      </c>
      <c r="AE19" s="657"/>
      <c r="AF19" s="657"/>
      <c r="AG19" s="657"/>
      <c r="AH19" s="657"/>
      <c r="AI19" s="657"/>
      <c r="AJ19" s="657"/>
      <c r="AK19" s="657"/>
      <c r="AL19" s="632">
        <v>0.6</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v>23605530</v>
      </c>
      <c r="BH19" s="630"/>
      <c r="BI19" s="630"/>
      <c r="BJ19" s="630"/>
      <c r="BK19" s="630"/>
      <c r="BL19" s="630"/>
      <c r="BM19" s="630"/>
      <c r="BN19" s="631"/>
      <c r="BO19" s="656">
        <v>8.6</v>
      </c>
      <c r="BP19" s="656"/>
      <c r="BQ19" s="656"/>
      <c r="BR19" s="656"/>
      <c r="BS19" s="657" t="s">
        <v>129</v>
      </c>
      <c r="BT19" s="657"/>
      <c r="BU19" s="657"/>
      <c r="BV19" s="657"/>
      <c r="BW19" s="657"/>
      <c r="BX19" s="657"/>
      <c r="BY19" s="657"/>
      <c r="BZ19" s="657"/>
      <c r="CA19" s="657"/>
      <c r="CB19" s="724"/>
      <c r="CD19" s="671" t="s">
        <v>272</v>
      </c>
      <c r="CE19" s="668"/>
      <c r="CF19" s="668"/>
      <c r="CG19" s="668"/>
      <c r="CH19" s="668"/>
      <c r="CI19" s="668"/>
      <c r="CJ19" s="668"/>
      <c r="CK19" s="668"/>
      <c r="CL19" s="668"/>
      <c r="CM19" s="668"/>
      <c r="CN19" s="668"/>
      <c r="CO19" s="668"/>
      <c r="CP19" s="668"/>
      <c r="CQ19" s="669"/>
      <c r="CR19" s="629" t="s">
        <v>244</v>
      </c>
      <c r="CS19" s="630"/>
      <c r="CT19" s="630"/>
      <c r="CU19" s="630"/>
      <c r="CV19" s="630"/>
      <c r="CW19" s="630"/>
      <c r="CX19" s="630"/>
      <c r="CY19" s="631"/>
      <c r="CZ19" s="656" t="s">
        <v>129</v>
      </c>
      <c r="DA19" s="656"/>
      <c r="DB19" s="656"/>
      <c r="DC19" s="656"/>
      <c r="DD19" s="635" t="s">
        <v>244</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0"/>
    </row>
    <row r="20" spans="2:133" ht="11.25" customHeight="1" x14ac:dyDescent="0.2">
      <c r="B20" s="626" t="s">
        <v>273</v>
      </c>
      <c r="C20" s="627"/>
      <c r="D20" s="627"/>
      <c r="E20" s="627"/>
      <c r="F20" s="627"/>
      <c r="G20" s="627"/>
      <c r="H20" s="627"/>
      <c r="I20" s="627"/>
      <c r="J20" s="627"/>
      <c r="K20" s="627"/>
      <c r="L20" s="627"/>
      <c r="M20" s="627"/>
      <c r="N20" s="627"/>
      <c r="O20" s="627"/>
      <c r="P20" s="627"/>
      <c r="Q20" s="628"/>
      <c r="R20" s="629">
        <v>180125</v>
      </c>
      <c r="S20" s="630"/>
      <c r="T20" s="630"/>
      <c r="U20" s="630"/>
      <c r="V20" s="630"/>
      <c r="W20" s="630"/>
      <c r="X20" s="630"/>
      <c r="Y20" s="631"/>
      <c r="Z20" s="656">
        <v>0</v>
      </c>
      <c r="AA20" s="656"/>
      <c r="AB20" s="656"/>
      <c r="AC20" s="656"/>
      <c r="AD20" s="657">
        <v>180125</v>
      </c>
      <c r="AE20" s="657"/>
      <c r="AF20" s="657"/>
      <c r="AG20" s="657"/>
      <c r="AH20" s="657"/>
      <c r="AI20" s="657"/>
      <c r="AJ20" s="657"/>
      <c r="AK20" s="657"/>
      <c r="AL20" s="632">
        <v>0.1</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v>23605530</v>
      </c>
      <c r="BH20" s="630"/>
      <c r="BI20" s="630"/>
      <c r="BJ20" s="630"/>
      <c r="BK20" s="630"/>
      <c r="BL20" s="630"/>
      <c r="BM20" s="630"/>
      <c r="BN20" s="631"/>
      <c r="BO20" s="656">
        <v>8.6</v>
      </c>
      <c r="BP20" s="656"/>
      <c r="BQ20" s="656"/>
      <c r="BR20" s="656"/>
      <c r="BS20" s="657" t="s">
        <v>244</v>
      </c>
      <c r="BT20" s="657"/>
      <c r="BU20" s="657"/>
      <c r="BV20" s="657"/>
      <c r="BW20" s="657"/>
      <c r="BX20" s="657"/>
      <c r="BY20" s="657"/>
      <c r="BZ20" s="657"/>
      <c r="CA20" s="657"/>
      <c r="CB20" s="724"/>
      <c r="CD20" s="671" t="s">
        <v>275</v>
      </c>
      <c r="CE20" s="668"/>
      <c r="CF20" s="668"/>
      <c r="CG20" s="668"/>
      <c r="CH20" s="668"/>
      <c r="CI20" s="668"/>
      <c r="CJ20" s="668"/>
      <c r="CK20" s="668"/>
      <c r="CL20" s="668"/>
      <c r="CM20" s="668"/>
      <c r="CN20" s="668"/>
      <c r="CO20" s="668"/>
      <c r="CP20" s="668"/>
      <c r="CQ20" s="669"/>
      <c r="CR20" s="629">
        <v>640991108</v>
      </c>
      <c r="CS20" s="630"/>
      <c r="CT20" s="630"/>
      <c r="CU20" s="630"/>
      <c r="CV20" s="630"/>
      <c r="CW20" s="630"/>
      <c r="CX20" s="630"/>
      <c r="CY20" s="631"/>
      <c r="CZ20" s="656">
        <v>100</v>
      </c>
      <c r="DA20" s="656"/>
      <c r="DB20" s="656"/>
      <c r="DC20" s="656"/>
      <c r="DD20" s="635">
        <v>71658587</v>
      </c>
      <c r="DE20" s="630"/>
      <c r="DF20" s="630"/>
      <c r="DG20" s="630"/>
      <c r="DH20" s="630"/>
      <c r="DI20" s="630"/>
      <c r="DJ20" s="630"/>
      <c r="DK20" s="630"/>
      <c r="DL20" s="630"/>
      <c r="DM20" s="630"/>
      <c r="DN20" s="630"/>
      <c r="DO20" s="630"/>
      <c r="DP20" s="631"/>
      <c r="DQ20" s="635">
        <v>371570359</v>
      </c>
      <c r="DR20" s="630"/>
      <c r="DS20" s="630"/>
      <c r="DT20" s="630"/>
      <c r="DU20" s="630"/>
      <c r="DV20" s="630"/>
      <c r="DW20" s="630"/>
      <c r="DX20" s="630"/>
      <c r="DY20" s="630"/>
      <c r="DZ20" s="630"/>
      <c r="EA20" s="630"/>
      <c r="EB20" s="630"/>
      <c r="EC20" s="670"/>
    </row>
    <row r="21" spans="2:133" ht="11.25" customHeight="1" x14ac:dyDescent="0.2">
      <c r="B21" s="626" t="s">
        <v>276</v>
      </c>
      <c r="C21" s="627"/>
      <c r="D21" s="627"/>
      <c r="E21" s="627"/>
      <c r="F21" s="627"/>
      <c r="G21" s="627"/>
      <c r="H21" s="627"/>
      <c r="I21" s="627"/>
      <c r="J21" s="627"/>
      <c r="K21" s="627"/>
      <c r="L21" s="627"/>
      <c r="M21" s="627"/>
      <c r="N21" s="627"/>
      <c r="O21" s="627"/>
      <c r="P21" s="627"/>
      <c r="Q21" s="628"/>
      <c r="R21" s="629">
        <v>38520</v>
      </c>
      <c r="S21" s="630"/>
      <c r="T21" s="630"/>
      <c r="U21" s="630"/>
      <c r="V21" s="630"/>
      <c r="W21" s="630"/>
      <c r="X21" s="630"/>
      <c r="Y21" s="631"/>
      <c r="Z21" s="656">
        <v>0</v>
      </c>
      <c r="AA21" s="656"/>
      <c r="AB21" s="656"/>
      <c r="AC21" s="656"/>
      <c r="AD21" s="657">
        <v>38520</v>
      </c>
      <c r="AE21" s="657"/>
      <c r="AF21" s="657"/>
      <c r="AG21" s="657"/>
      <c r="AH21" s="657"/>
      <c r="AI21" s="657"/>
      <c r="AJ21" s="657"/>
      <c r="AK21" s="657"/>
      <c r="AL21" s="632">
        <v>0</v>
      </c>
      <c r="AM21" s="633"/>
      <c r="AN21" s="633"/>
      <c r="AO21" s="658"/>
      <c r="AP21" s="721" t="s">
        <v>277</v>
      </c>
      <c r="AQ21" s="729"/>
      <c r="AR21" s="729"/>
      <c r="AS21" s="729"/>
      <c r="AT21" s="729"/>
      <c r="AU21" s="729"/>
      <c r="AV21" s="729"/>
      <c r="AW21" s="729"/>
      <c r="AX21" s="729"/>
      <c r="AY21" s="729"/>
      <c r="AZ21" s="729"/>
      <c r="BA21" s="729"/>
      <c r="BB21" s="729"/>
      <c r="BC21" s="729"/>
      <c r="BD21" s="729"/>
      <c r="BE21" s="729"/>
      <c r="BF21" s="723"/>
      <c r="BG21" s="629">
        <v>3323</v>
      </c>
      <c r="BH21" s="630"/>
      <c r="BI21" s="630"/>
      <c r="BJ21" s="630"/>
      <c r="BK21" s="630"/>
      <c r="BL21" s="630"/>
      <c r="BM21" s="630"/>
      <c r="BN21" s="631"/>
      <c r="BO21" s="656">
        <v>0</v>
      </c>
      <c r="BP21" s="656"/>
      <c r="BQ21" s="656"/>
      <c r="BR21" s="656"/>
      <c r="BS21" s="657" t="s">
        <v>129</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278</v>
      </c>
      <c r="C22" s="693"/>
      <c r="D22" s="693"/>
      <c r="E22" s="693"/>
      <c r="F22" s="693"/>
      <c r="G22" s="693"/>
      <c r="H22" s="693"/>
      <c r="I22" s="693"/>
      <c r="J22" s="693"/>
      <c r="K22" s="693"/>
      <c r="L22" s="693"/>
      <c r="M22" s="693"/>
      <c r="N22" s="693"/>
      <c r="O22" s="693"/>
      <c r="P22" s="693"/>
      <c r="Q22" s="694"/>
      <c r="R22" s="629">
        <v>1084421</v>
      </c>
      <c r="S22" s="630"/>
      <c r="T22" s="630"/>
      <c r="U22" s="630"/>
      <c r="V22" s="630"/>
      <c r="W22" s="630"/>
      <c r="X22" s="630"/>
      <c r="Y22" s="631"/>
      <c r="Z22" s="656">
        <v>0.2</v>
      </c>
      <c r="AA22" s="656"/>
      <c r="AB22" s="656"/>
      <c r="AC22" s="656"/>
      <c r="AD22" s="657">
        <v>968453</v>
      </c>
      <c r="AE22" s="657"/>
      <c r="AF22" s="657"/>
      <c r="AG22" s="657"/>
      <c r="AH22" s="657"/>
      <c r="AI22" s="657"/>
      <c r="AJ22" s="657"/>
      <c r="AK22" s="657"/>
      <c r="AL22" s="632">
        <v>0.3</v>
      </c>
      <c r="AM22" s="633"/>
      <c r="AN22" s="633"/>
      <c r="AO22" s="658"/>
      <c r="AP22" s="721" t="s">
        <v>279</v>
      </c>
      <c r="AQ22" s="729"/>
      <c r="AR22" s="729"/>
      <c r="AS22" s="729"/>
      <c r="AT22" s="729"/>
      <c r="AU22" s="729"/>
      <c r="AV22" s="729"/>
      <c r="AW22" s="729"/>
      <c r="AX22" s="729"/>
      <c r="AY22" s="729"/>
      <c r="AZ22" s="729"/>
      <c r="BA22" s="729"/>
      <c r="BB22" s="729"/>
      <c r="BC22" s="729"/>
      <c r="BD22" s="729"/>
      <c r="BE22" s="729"/>
      <c r="BF22" s="723"/>
      <c r="BG22" s="629">
        <v>4847199</v>
      </c>
      <c r="BH22" s="630"/>
      <c r="BI22" s="630"/>
      <c r="BJ22" s="630"/>
      <c r="BK22" s="630"/>
      <c r="BL22" s="630"/>
      <c r="BM22" s="630"/>
      <c r="BN22" s="631"/>
      <c r="BO22" s="656">
        <v>1.8</v>
      </c>
      <c r="BP22" s="656"/>
      <c r="BQ22" s="656"/>
      <c r="BR22" s="656"/>
      <c r="BS22" s="657" t="s">
        <v>244</v>
      </c>
      <c r="BT22" s="657"/>
      <c r="BU22" s="657"/>
      <c r="BV22" s="657"/>
      <c r="BW22" s="657"/>
      <c r="BX22" s="657"/>
      <c r="BY22" s="657"/>
      <c r="BZ22" s="657"/>
      <c r="CA22" s="657"/>
      <c r="CB22" s="724"/>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281</v>
      </c>
      <c r="C23" s="627"/>
      <c r="D23" s="627"/>
      <c r="E23" s="627"/>
      <c r="F23" s="627"/>
      <c r="G23" s="627"/>
      <c r="H23" s="627"/>
      <c r="I23" s="627"/>
      <c r="J23" s="627"/>
      <c r="K23" s="627"/>
      <c r="L23" s="627"/>
      <c r="M23" s="627"/>
      <c r="N23" s="627"/>
      <c r="O23" s="627"/>
      <c r="P23" s="627"/>
      <c r="Q23" s="628"/>
      <c r="R23" s="629">
        <v>15557415</v>
      </c>
      <c r="S23" s="630"/>
      <c r="T23" s="630"/>
      <c r="U23" s="630"/>
      <c r="V23" s="630"/>
      <c r="W23" s="630"/>
      <c r="X23" s="630"/>
      <c r="Y23" s="631"/>
      <c r="Z23" s="656">
        <v>2.4</v>
      </c>
      <c r="AA23" s="656"/>
      <c r="AB23" s="656"/>
      <c r="AC23" s="656"/>
      <c r="AD23" s="657">
        <v>13986640</v>
      </c>
      <c r="AE23" s="657"/>
      <c r="AF23" s="657"/>
      <c r="AG23" s="657"/>
      <c r="AH23" s="657"/>
      <c r="AI23" s="657"/>
      <c r="AJ23" s="657"/>
      <c r="AK23" s="657"/>
      <c r="AL23" s="632">
        <v>4.4000000000000004</v>
      </c>
      <c r="AM23" s="633"/>
      <c r="AN23" s="633"/>
      <c r="AO23" s="658"/>
      <c r="AP23" s="721" t="s">
        <v>282</v>
      </c>
      <c r="AQ23" s="729"/>
      <c r="AR23" s="729"/>
      <c r="AS23" s="729"/>
      <c r="AT23" s="729"/>
      <c r="AU23" s="729"/>
      <c r="AV23" s="729"/>
      <c r="AW23" s="729"/>
      <c r="AX23" s="729"/>
      <c r="AY23" s="729"/>
      <c r="AZ23" s="729"/>
      <c r="BA23" s="729"/>
      <c r="BB23" s="729"/>
      <c r="BC23" s="729"/>
      <c r="BD23" s="729"/>
      <c r="BE23" s="729"/>
      <c r="BF23" s="723"/>
      <c r="BG23" s="629">
        <v>18755008</v>
      </c>
      <c r="BH23" s="630"/>
      <c r="BI23" s="630"/>
      <c r="BJ23" s="630"/>
      <c r="BK23" s="630"/>
      <c r="BL23" s="630"/>
      <c r="BM23" s="630"/>
      <c r="BN23" s="631"/>
      <c r="BO23" s="656">
        <v>6.9</v>
      </c>
      <c r="BP23" s="656"/>
      <c r="BQ23" s="656"/>
      <c r="BR23" s="656"/>
      <c r="BS23" s="657" t="s">
        <v>129</v>
      </c>
      <c r="BT23" s="657"/>
      <c r="BU23" s="657"/>
      <c r="BV23" s="657"/>
      <c r="BW23" s="657"/>
      <c r="BX23" s="657"/>
      <c r="BY23" s="657"/>
      <c r="BZ23" s="657"/>
      <c r="CA23" s="657"/>
      <c r="CB23" s="724"/>
      <c r="CD23" s="731" t="s">
        <v>221</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40" t="s">
        <v>286</v>
      </c>
      <c r="DM23" s="741"/>
      <c r="DN23" s="741"/>
      <c r="DO23" s="741"/>
      <c r="DP23" s="741"/>
      <c r="DQ23" s="741"/>
      <c r="DR23" s="741"/>
      <c r="DS23" s="741"/>
      <c r="DT23" s="741"/>
      <c r="DU23" s="741"/>
      <c r="DV23" s="742"/>
      <c r="DW23" s="731" t="s">
        <v>287</v>
      </c>
      <c r="DX23" s="732"/>
      <c r="DY23" s="732"/>
      <c r="DZ23" s="732"/>
      <c r="EA23" s="732"/>
      <c r="EB23" s="732"/>
      <c r="EC23" s="733"/>
    </row>
    <row r="24" spans="2:133" ht="11.25" customHeight="1" x14ac:dyDescent="0.2">
      <c r="B24" s="626" t="s">
        <v>288</v>
      </c>
      <c r="C24" s="627"/>
      <c r="D24" s="627"/>
      <c r="E24" s="627"/>
      <c r="F24" s="627"/>
      <c r="G24" s="627"/>
      <c r="H24" s="627"/>
      <c r="I24" s="627"/>
      <c r="J24" s="627"/>
      <c r="K24" s="627"/>
      <c r="L24" s="627"/>
      <c r="M24" s="627"/>
      <c r="N24" s="627"/>
      <c r="O24" s="627"/>
      <c r="P24" s="627"/>
      <c r="Q24" s="628"/>
      <c r="R24" s="629">
        <v>13986640</v>
      </c>
      <c r="S24" s="630"/>
      <c r="T24" s="630"/>
      <c r="U24" s="630"/>
      <c r="V24" s="630"/>
      <c r="W24" s="630"/>
      <c r="X24" s="630"/>
      <c r="Y24" s="631"/>
      <c r="Z24" s="656">
        <v>2.1</v>
      </c>
      <c r="AA24" s="656"/>
      <c r="AB24" s="656"/>
      <c r="AC24" s="656"/>
      <c r="AD24" s="657">
        <v>13986640</v>
      </c>
      <c r="AE24" s="657"/>
      <c r="AF24" s="657"/>
      <c r="AG24" s="657"/>
      <c r="AH24" s="657"/>
      <c r="AI24" s="657"/>
      <c r="AJ24" s="657"/>
      <c r="AK24" s="657"/>
      <c r="AL24" s="632">
        <v>4.4000000000000004</v>
      </c>
      <c r="AM24" s="633"/>
      <c r="AN24" s="633"/>
      <c r="AO24" s="658"/>
      <c r="AP24" s="721" t="s">
        <v>289</v>
      </c>
      <c r="AQ24" s="729"/>
      <c r="AR24" s="729"/>
      <c r="AS24" s="729"/>
      <c r="AT24" s="729"/>
      <c r="AU24" s="729"/>
      <c r="AV24" s="729"/>
      <c r="AW24" s="729"/>
      <c r="AX24" s="729"/>
      <c r="AY24" s="729"/>
      <c r="AZ24" s="729"/>
      <c r="BA24" s="729"/>
      <c r="BB24" s="729"/>
      <c r="BC24" s="729"/>
      <c r="BD24" s="729"/>
      <c r="BE24" s="729"/>
      <c r="BF24" s="723"/>
      <c r="BG24" s="629" t="s">
        <v>244</v>
      </c>
      <c r="BH24" s="630"/>
      <c r="BI24" s="630"/>
      <c r="BJ24" s="630"/>
      <c r="BK24" s="630"/>
      <c r="BL24" s="630"/>
      <c r="BM24" s="630"/>
      <c r="BN24" s="631"/>
      <c r="BO24" s="656" t="s">
        <v>129</v>
      </c>
      <c r="BP24" s="656"/>
      <c r="BQ24" s="656"/>
      <c r="BR24" s="656"/>
      <c r="BS24" s="657" t="s">
        <v>244</v>
      </c>
      <c r="BT24" s="657"/>
      <c r="BU24" s="657"/>
      <c r="BV24" s="657"/>
      <c r="BW24" s="657"/>
      <c r="BX24" s="657"/>
      <c r="BY24" s="657"/>
      <c r="BZ24" s="657"/>
      <c r="CA24" s="657"/>
      <c r="CB24" s="724"/>
      <c r="CD24" s="685" t="s">
        <v>290</v>
      </c>
      <c r="CE24" s="686"/>
      <c r="CF24" s="686"/>
      <c r="CG24" s="686"/>
      <c r="CH24" s="686"/>
      <c r="CI24" s="686"/>
      <c r="CJ24" s="686"/>
      <c r="CK24" s="686"/>
      <c r="CL24" s="686"/>
      <c r="CM24" s="686"/>
      <c r="CN24" s="686"/>
      <c r="CO24" s="686"/>
      <c r="CP24" s="686"/>
      <c r="CQ24" s="687"/>
      <c r="CR24" s="682">
        <v>350413965</v>
      </c>
      <c r="CS24" s="683"/>
      <c r="CT24" s="683"/>
      <c r="CU24" s="683"/>
      <c r="CV24" s="683"/>
      <c r="CW24" s="683"/>
      <c r="CX24" s="683"/>
      <c r="CY24" s="726"/>
      <c r="CZ24" s="727">
        <v>54.7</v>
      </c>
      <c r="DA24" s="701"/>
      <c r="DB24" s="701"/>
      <c r="DC24" s="730"/>
      <c r="DD24" s="725">
        <v>214474159</v>
      </c>
      <c r="DE24" s="683"/>
      <c r="DF24" s="683"/>
      <c r="DG24" s="683"/>
      <c r="DH24" s="683"/>
      <c r="DI24" s="683"/>
      <c r="DJ24" s="683"/>
      <c r="DK24" s="726"/>
      <c r="DL24" s="725">
        <v>213273243</v>
      </c>
      <c r="DM24" s="683"/>
      <c r="DN24" s="683"/>
      <c r="DO24" s="683"/>
      <c r="DP24" s="683"/>
      <c r="DQ24" s="683"/>
      <c r="DR24" s="683"/>
      <c r="DS24" s="683"/>
      <c r="DT24" s="683"/>
      <c r="DU24" s="683"/>
      <c r="DV24" s="726"/>
      <c r="DW24" s="727">
        <v>62.8</v>
      </c>
      <c r="DX24" s="701"/>
      <c r="DY24" s="701"/>
      <c r="DZ24" s="701"/>
      <c r="EA24" s="701"/>
      <c r="EB24" s="701"/>
      <c r="EC24" s="728"/>
    </row>
    <row r="25" spans="2:133" ht="11.25" customHeight="1" x14ac:dyDescent="0.2">
      <c r="B25" s="626" t="s">
        <v>291</v>
      </c>
      <c r="C25" s="627"/>
      <c r="D25" s="627"/>
      <c r="E25" s="627"/>
      <c r="F25" s="627"/>
      <c r="G25" s="627"/>
      <c r="H25" s="627"/>
      <c r="I25" s="627"/>
      <c r="J25" s="627"/>
      <c r="K25" s="627"/>
      <c r="L25" s="627"/>
      <c r="M25" s="627"/>
      <c r="N25" s="627"/>
      <c r="O25" s="627"/>
      <c r="P25" s="627"/>
      <c r="Q25" s="628"/>
      <c r="R25" s="629">
        <v>1570218</v>
      </c>
      <c r="S25" s="630"/>
      <c r="T25" s="630"/>
      <c r="U25" s="630"/>
      <c r="V25" s="630"/>
      <c r="W25" s="630"/>
      <c r="X25" s="630"/>
      <c r="Y25" s="631"/>
      <c r="Z25" s="656">
        <v>0.2</v>
      </c>
      <c r="AA25" s="656"/>
      <c r="AB25" s="656"/>
      <c r="AC25" s="656"/>
      <c r="AD25" s="657" t="s">
        <v>129</v>
      </c>
      <c r="AE25" s="657"/>
      <c r="AF25" s="657"/>
      <c r="AG25" s="657"/>
      <c r="AH25" s="657"/>
      <c r="AI25" s="657"/>
      <c r="AJ25" s="657"/>
      <c r="AK25" s="657"/>
      <c r="AL25" s="632" t="s">
        <v>129</v>
      </c>
      <c r="AM25" s="633"/>
      <c r="AN25" s="633"/>
      <c r="AO25" s="658"/>
      <c r="AP25" s="721" t="s">
        <v>292</v>
      </c>
      <c r="AQ25" s="729"/>
      <c r="AR25" s="729"/>
      <c r="AS25" s="729"/>
      <c r="AT25" s="729"/>
      <c r="AU25" s="729"/>
      <c r="AV25" s="729"/>
      <c r="AW25" s="729"/>
      <c r="AX25" s="729"/>
      <c r="AY25" s="729"/>
      <c r="AZ25" s="729"/>
      <c r="BA25" s="729"/>
      <c r="BB25" s="729"/>
      <c r="BC25" s="729"/>
      <c r="BD25" s="729"/>
      <c r="BE25" s="729"/>
      <c r="BF25" s="723"/>
      <c r="BG25" s="629" t="s">
        <v>244</v>
      </c>
      <c r="BH25" s="630"/>
      <c r="BI25" s="630"/>
      <c r="BJ25" s="630"/>
      <c r="BK25" s="630"/>
      <c r="BL25" s="630"/>
      <c r="BM25" s="630"/>
      <c r="BN25" s="631"/>
      <c r="BO25" s="656" t="s">
        <v>244</v>
      </c>
      <c r="BP25" s="656"/>
      <c r="BQ25" s="656"/>
      <c r="BR25" s="656"/>
      <c r="BS25" s="657" t="s">
        <v>129</v>
      </c>
      <c r="BT25" s="657"/>
      <c r="BU25" s="657"/>
      <c r="BV25" s="657"/>
      <c r="BW25" s="657"/>
      <c r="BX25" s="657"/>
      <c r="BY25" s="657"/>
      <c r="BZ25" s="657"/>
      <c r="CA25" s="657"/>
      <c r="CB25" s="724"/>
      <c r="CD25" s="671" t="s">
        <v>293</v>
      </c>
      <c r="CE25" s="668"/>
      <c r="CF25" s="668"/>
      <c r="CG25" s="668"/>
      <c r="CH25" s="668"/>
      <c r="CI25" s="668"/>
      <c r="CJ25" s="668"/>
      <c r="CK25" s="668"/>
      <c r="CL25" s="668"/>
      <c r="CM25" s="668"/>
      <c r="CN25" s="668"/>
      <c r="CO25" s="668"/>
      <c r="CP25" s="668"/>
      <c r="CQ25" s="669"/>
      <c r="CR25" s="629">
        <v>127858586</v>
      </c>
      <c r="CS25" s="640"/>
      <c r="CT25" s="640"/>
      <c r="CU25" s="640"/>
      <c r="CV25" s="640"/>
      <c r="CW25" s="640"/>
      <c r="CX25" s="640"/>
      <c r="CY25" s="641"/>
      <c r="CZ25" s="632">
        <v>19.899999999999999</v>
      </c>
      <c r="DA25" s="642"/>
      <c r="DB25" s="642"/>
      <c r="DC25" s="643"/>
      <c r="DD25" s="635">
        <v>111169773</v>
      </c>
      <c r="DE25" s="640"/>
      <c r="DF25" s="640"/>
      <c r="DG25" s="640"/>
      <c r="DH25" s="640"/>
      <c r="DI25" s="640"/>
      <c r="DJ25" s="640"/>
      <c r="DK25" s="641"/>
      <c r="DL25" s="635">
        <v>110915040</v>
      </c>
      <c r="DM25" s="640"/>
      <c r="DN25" s="640"/>
      <c r="DO25" s="640"/>
      <c r="DP25" s="640"/>
      <c r="DQ25" s="640"/>
      <c r="DR25" s="640"/>
      <c r="DS25" s="640"/>
      <c r="DT25" s="640"/>
      <c r="DU25" s="640"/>
      <c r="DV25" s="641"/>
      <c r="DW25" s="632">
        <v>32.700000000000003</v>
      </c>
      <c r="DX25" s="642"/>
      <c r="DY25" s="642"/>
      <c r="DZ25" s="642"/>
      <c r="EA25" s="642"/>
      <c r="EB25" s="642"/>
      <c r="EC25" s="663"/>
    </row>
    <row r="26" spans="2:133" ht="11.25" customHeight="1" x14ac:dyDescent="0.2">
      <c r="B26" s="626" t="s">
        <v>294</v>
      </c>
      <c r="C26" s="627"/>
      <c r="D26" s="627"/>
      <c r="E26" s="627"/>
      <c r="F26" s="627"/>
      <c r="G26" s="627"/>
      <c r="H26" s="627"/>
      <c r="I26" s="627"/>
      <c r="J26" s="627"/>
      <c r="K26" s="627"/>
      <c r="L26" s="627"/>
      <c r="M26" s="627"/>
      <c r="N26" s="627"/>
      <c r="O26" s="627"/>
      <c r="P26" s="627"/>
      <c r="Q26" s="628"/>
      <c r="R26" s="629">
        <v>557</v>
      </c>
      <c r="S26" s="630"/>
      <c r="T26" s="630"/>
      <c r="U26" s="630"/>
      <c r="V26" s="630"/>
      <c r="W26" s="630"/>
      <c r="X26" s="630"/>
      <c r="Y26" s="631"/>
      <c r="Z26" s="656">
        <v>0</v>
      </c>
      <c r="AA26" s="656"/>
      <c r="AB26" s="656"/>
      <c r="AC26" s="656"/>
      <c r="AD26" s="657" t="s">
        <v>244</v>
      </c>
      <c r="AE26" s="657"/>
      <c r="AF26" s="657"/>
      <c r="AG26" s="657"/>
      <c r="AH26" s="657"/>
      <c r="AI26" s="657"/>
      <c r="AJ26" s="657"/>
      <c r="AK26" s="657"/>
      <c r="AL26" s="632" t="s">
        <v>129</v>
      </c>
      <c r="AM26" s="633"/>
      <c r="AN26" s="633"/>
      <c r="AO26" s="658"/>
      <c r="AP26" s="721" t="s">
        <v>295</v>
      </c>
      <c r="AQ26" s="722"/>
      <c r="AR26" s="722"/>
      <c r="AS26" s="722"/>
      <c r="AT26" s="722"/>
      <c r="AU26" s="722"/>
      <c r="AV26" s="722"/>
      <c r="AW26" s="722"/>
      <c r="AX26" s="722"/>
      <c r="AY26" s="722"/>
      <c r="AZ26" s="722"/>
      <c r="BA26" s="722"/>
      <c r="BB26" s="722"/>
      <c r="BC26" s="722"/>
      <c r="BD26" s="722"/>
      <c r="BE26" s="722"/>
      <c r="BF26" s="723"/>
      <c r="BG26" s="629" t="s">
        <v>244</v>
      </c>
      <c r="BH26" s="630"/>
      <c r="BI26" s="630"/>
      <c r="BJ26" s="630"/>
      <c r="BK26" s="630"/>
      <c r="BL26" s="630"/>
      <c r="BM26" s="630"/>
      <c r="BN26" s="631"/>
      <c r="BO26" s="656" t="s">
        <v>129</v>
      </c>
      <c r="BP26" s="656"/>
      <c r="BQ26" s="656"/>
      <c r="BR26" s="656"/>
      <c r="BS26" s="657" t="s">
        <v>244</v>
      </c>
      <c r="BT26" s="657"/>
      <c r="BU26" s="657"/>
      <c r="BV26" s="657"/>
      <c r="BW26" s="657"/>
      <c r="BX26" s="657"/>
      <c r="BY26" s="657"/>
      <c r="BZ26" s="657"/>
      <c r="CA26" s="657"/>
      <c r="CB26" s="724"/>
      <c r="CD26" s="671" t="s">
        <v>296</v>
      </c>
      <c r="CE26" s="668"/>
      <c r="CF26" s="668"/>
      <c r="CG26" s="668"/>
      <c r="CH26" s="668"/>
      <c r="CI26" s="668"/>
      <c r="CJ26" s="668"/>
      <c r="CK26" s="668"/>
      <c r="CL26" s="668"/>
      <c r="CM26" s="668"/>
      <c r="CN26" s="668"/>
      <c r="CO26" s="668"/>
      <c r="CP26" s="668"/>
      <c r="CQ26" s="669"/>
      <c r="CR26" s="629">
        <v>94546174</v>
      </c>
      <c r="CS26" s="630"/>
      <c r="CT26" s="630"/>
      <c r="CU26" s="630"/>
      <c r="CV26" s="630"/>
      <c r="CW26" s="630"/>
      <c r="CX26" s="630"/>
      <c r="CY26" s="631"/>
      <c r="CZ26" s="632">
        <v>14.7</v>
      </c>
      <c r="DA26" s="642"/>
      <c r="DB26" s="642"/>
      <c r="DC26" s="643"/>
      <c r="DD26" s="635">
        <v>78813727</v>
      </c>
      <c r="DE26" s="630"/>
      <c r="DF26" s="630"/>
      <c r="DG26" s="630"/>
      <c r="DH26" s="630"/>
      <c r="DI26" s="630"/>
      <c r="DJ26" s="630"/>
      <c r="DK26" s="631"/>
      <c r="DL26" s="635" t="s">
        <v>244</v>
      </c>
      <c r="DM26" s="630"/>
      <c r="DN26" s="630"/>
      <c r="DO26" s="630"/>
      <c r="DP26" s="630"/>
      <c r="DQ26" s="630"/>
      <c r="DR26" s="630"/>
      <c r="DS26" s="630"/>
      <c r="DT26" s="630"/>
      <c r="DU26" s="630"/>
      <c r="DV26" s="631"/>
      <c r="DW26" s="632" t="s">
        <v>244</v>
      </c>
      <c r="DX26" s="642"/>
      <c r="DY26" s="642"/>
      <c r="DZ26" s="642"/>
      <c r="EA26" s="642"/>
      <c r="EB26" s="642"/>
      <c r="EC26" s="663"/>
    </row>
    <row r="27" spans="2:133" ht="11.25" customHeight="1" x14ac:dyDescent="0.2">
      <c r="B27" s="626" t="s">
        <v>297</v>
      </c>
      <c r="C27" s="627"/>
      <c r="D27" s="627"/>
      <c r="E27" s="627"/>
      <c r="F27" s="627"/>
      <c r="G27" s="627"/>
      <c r="H27" s="627"/>
      <c r="I27" s="627"/>
      <c r="J27" s="627"/>
      <c r="K27" s="627"/>
      <c r="L27" s="627"/>
      <c r="M27" s="627"/>
      <c r="N27" s="627"/>
      <c r="O27" s="627"/>
      <c r="P27" s="627"/>
      <c r="Q27" s="628"/>
      <c r="R27" s="629">
        <v>338947327</v>
      </c>
      <c r="S27" s="630"/>
      <c r="T27" s="630"/>
      <c r="U27" s="630"/>
      <c r="V27" s="630"/>
      <c r="W27" s="630"/>
      <c r="X27" s="630"/>
      <c r="Y27" s="631"/>
      <c r="Z27" s="656">
        <v>51.8</v>
      </c>
      <c r="AA27" s="656"/>
      <c r="AB27" s="656"/>
      <c r="AC27" s="656"/>
      <c r="AD27" s="657">
        <v>318505576</v>
      </c>
      <c r="AE27" s="657"/>
      <c r="AF27" s="657"/>
      <c r="AG27" s="657"/>
      <c r="AH27" s="657"/>
      <c r="AI27" s="657"/>
      <c r="AJ27" s="657"/>
      <c r="AK27" s="657"/>
      <c r="AL27" s="632">
        <v>99.3</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273786943</v>
      </c>
      <c r="BH27" s="630"/>
      <c r="BI27" s="630"/>
      <c r="BJ27" s="630"/>
      <c r="BK27" s="630"/>
      <c r="BL27" s="630"/>
      <c r="BM27" s="630"/>
      <c r="BN27" s="631"/>
      <c r="BO27" s="656">
        <v>100</v>
      </c>
      <c r="BP27" s="656"/>
      <c r="BQ27" s="656"/>
      <c r="BR27" s="656"/>
      <c r="BS27" s="657">
        <v>3876135</v>
      </c>
      <c r="BT27" s="657"/>
      <c r="BU27" s="657"/>
      <c r="BV27" s="657"/>
      <c r="BW27" s="657"/>
      <c r="BX27" s="657"/>
      <c r="BY27" s="657"/>
      <c r="BZ27" s="657"/>
      <c r="CA27" s="657"/>
      <c r="CB27" s="724"/>
      <c r="CD27" s="671" t="s">
        <v>299</v>
      </c>
      <c r="CE27" s="668"/>
      <c r="CF27" s="668"/>
      <c r="CG27" s="668"/>
      <c r="CH27" s="668"/>
      <c r="CI27" s="668"/>
      <c r="CJ27" s="668"/>
      <c r="CK27" s="668"/>
      <c r="CL27" s="668"/>
      <c r="CM27" s="668"/>
      <c r="CN27" s="668"/>
      <c r="CO27" s="668"/>
      <c r="CP27" s="668"/>
      <c r="CQ27" s="669"/>
      <c r="CR27" s="629">
        <v>166520201</v>
      </c>
      <c r="CS27" s="640"/>
      <c r="CT27" s="640"/>
      <c r="CU27" s="640"/>
      <c r="CV27" s="640"/>
      <c r="CW27" s="640"/>
      <c r="CX27" s="640"/>
      <c r="CY27" s="641"/>
      <c r="CZ27" s="632">
        <v>26</v>
      </c>
      <c r="DA27" s="642"/>
      <c r="DB27" s="642"/>
      <c r="DC27" s="643"/>
      <c r="DD27" s="635">
        <v>47388648</v>
      </c>
      <c r="DE27" s="640"/>
      <c r="DF27" s="640"/>
      <c r="DG27" s="640"/>
      <c r="DH27" s="640"/>
      <c r="DI27" s="640"/>
      <c r="DJ27" s="640"/>
      <c r="DK27" s="641"/>
      <c r="DL27" s="635">
        <v>46442465</v>
      </c>
      <c r="DM27" s="640"/>
      <c r="DN27" s="640"/>
      <c r="DO27" s="640"/>
      <c r="DP27" s="640"/>
      <c r="DQ27" s="640"/>
      <c r="DR27" s="640"/>
      <c r="DS27" s="640"/>
      <c r="DT27" s="640"/>
      <c r="DU27" s="640"/>
      <c r="DV27" s="641"/>
      <c r="DW27" s="632">
        <v>13.7</v>
      </c>
      <c r="DX27" s="642"/>
      <c r="DY27" s="642"/>
      <c r="DZ27" s="642"/>
      <c r="EA27" s="642"/>
      <c r="EB27" s="642"/>
      <c r="EC27" s="663"/>
    </row>
    <row r="28" spans="2:133" ht="11.25" customHeight="1" x14ac:dyDescent="0.2">
      <c r="B28" s="626" t="s">
        <v>300</v>
      </c>
      <c r="C28" s="627"/>
      <c r="D28" s="627"/>
      <c r="E28" s="627"/>
      <c r="F28" s="627"/>
      <c r="G28" s="627"/>
      <c r="H28" s="627"/>
      <c r="I28" s="627"/>
      <c r="J28" s="627"/>
      <c r="K28" s="627"/>
      <c r="L28" s="627"/>
      <c r="M28" s="627"/>
      <c r="N28" s="627"/>
      <c r="O28" s="627"/>
      <c r="P28" s="627"/>
      <c r="Q28" s="628"/>
      <c r="R28" s="629">
        <v>324295</v>
      </c>
      <c r="S28" s="630"/>
      <c r="T28" s="630"/>
      <c r="U28" s="630"/>
      <c r="V28" s="630"/>
      <c r="W28" s="630"/>
      <c r="X28" s="630"/>
      <c r="Y28" s="631"/>
      <c r="Z28" s="656">
        <v>0</v>
      </c>
      <c r="AA28" s="656"/>
      <c r="AB28" s="656"/>
      <c r="AC28" s="656"/>
      <c r="AD28" s="657">
        <v>324295</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301</v>
      </c>
      <c r="CE28" s="668"/>
      <c r="CF28" s="668"/>
      <c r="CG28" s="668"/>
      <c r="CH28" s="668"/>
      <c r="CI28" s="668"/>
      <c r="CJ28" s="668"/>
      <c r="CK28" s="668"/>
      <c r="CL28" s="668"/>
      <c r="CM28" s="668"/>
      <c r="CN28" s="668"/>
      <c r="CO28" s="668"/>
      <c r="CP28" s="668"/>
      <c r="CQ28" s="669"/>
      <c r="CR28" s="629">
        <v>56035178</v>
      </c>
      <c r="CS28" s="630"/>
      <c r="CT28" s="630"/>
      <c r="CU28" s="630"/>
      <c r="CV28" s="630"/>
      <c r="CW28" s="630"/>
      <c r="CX28" s="630"/>
      <c r="CY28" s="631"/>
      <c r="CZ28" s="632">
        <v>8.6999999999999993</v>
      </c>
      <c r="DA28" s="642"/>
      <c r="DB28" s="642"/>
      <c r="DC28" s="643"/>
      <c r="DD28" s="635">
        <v>55915738</v>
      </c>
      <c r="DE28" s="630"/>
      <c r="DF28" s="630"/>
      <c r="DG28" s="630"/>
      <c r="DH28" s="630"/>
      <c r="DI28" s="630"/>
      <c r="DJ28" s="630"/>
      <c r="DK28" s="631"/>
      <c r="DL28" s="635">
        <v>55915738</v>
      </c>
      <c r="DM28" s="630"/>
      <c r="DN28" s="630"/>
      <c r="DO28" s="630"/>
      <c r="DP28" s="630"/>
      <c r="DQ28" s="630"/>
      <c r="DR28" s="630"/>
      <c r="DS28" s="630"/>
      <c r="DT28" s="630"/>
      <c r="DU28" s="630"/>
      <c r="DV28" s="631"/>
      <c r="DW28" s="632">
        <v>16.5</v>
      </c>
      <c r="DX28" s="642"/>
      <c r="DY28" s="642"/>
      <c r="DZ28" s="642"/>
      <c r="EA28" s="642"/>
      <c r="EB28" s="642"/>
      <c r="EC28" s="663"/>
    </row>
    <row r="29" spans="2:133" ht="11.25" customHeight="1" x14ac:dyDescent="0.2">
      <c r="B29" s="626" t="s">
        <v>302</v>
      </c>
      <c r="C29" s="627"/>
      <c r="D29" s="627"/>
      <c r="E29" s="627"/>
      <c r="F29" s="627"/>
      <c r="G29" s="627"/>
      <c r="H29" s="627"/>
      <c r="I29" s="627"/>
      <c r="J29" s="627"/>
      <c r="K29" s="627"/>
      <c r="L29" s="627"/>
      <c r="M29" s="627"/>
      <c r="N29" s="627"/>
      <c r="O29" s="627"/>
      <c r="P29" s="627"/>
      <c r="Q29" s="628"/>
      <c r="R29" s="629">
        <v>3169347</v>
      </c>
      <c r="S29" s="630"/>
      <c r="T29" s="630"/>
      <c r="U29" s="630"/>
      <c r="V29" s="630"/>
      <c r="W29" s="630"/>
      <c r="X29" s="630"/>
      <c r="Y29" s="631"/>
      <c r="Z29" s="656">
        <v>0.5</v>
      </c>
      <c r="AA29" s="656"/>
      <c r="AB29" s="656"/>
      <c r="AC29" s="656"/>
      <c r="AD29" s="657" t="s">
        <v>244</v>
      </c>
      <c r="AE29" s="657"/>
      <c r="AF29" s="657"/>
      <c r="AG29" s="657"/>
      <c r="AH29" s="657"/>
      <c r="AI29" s="657"/>
      <c r="AJ29" s="657"/>
      <c r="AK29" s="657"/>
      <c r="AL29" s="632" t="s">
        <v>244</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303</v>
      </c>
      <c r="CE29" s="716"/>
      <c r="CF29" s="671" t="s">
        <v>69</v>
      </c>
      <c r="CG29" s="668"/>
      <c r="CH29" s="668"/>
      <c r="CI29" s="668"/>
      <c r="CJ29" s="668"/>
      <c r="CK29" s="668"/>
      <c r="CL29" s="668"/>
      <c r="CM29" s="668"/>
      <c r="CN29" s="668"/>
      <c r="CO29" s="668"/>
      <c r="CP29" s="668"/>
      <c r="CQ29" s="669"/>
      <c r="CR29" s="629">
        <v>56034851</v>
      </c>
      <c r="CS29" s="640"/>
      <c r="CT29" s="640"/>
      <c r="CU29" s="640"/>
      <c r="CV29" s="640"/>
      <c r="CW29" s="640"/>
      <c r="CX29" s="640"/>
      <c r="CY29" s="641"/>
      <c r="CZ29" s="632">
        <v>8.6999999999999993</v>
      </c>
      <c r="DA29" s="642"/>
      <c r="DB29" s="642"/>
      <c r="DC29" s="643"/>
      <c r="DD29" s="635">
        <v>55915411</v>
      </c>
      <c r="DE29" s="640"/>
      <c r="DF29" s="640"/>
      <c r="DG29" s="640"/>
      <c r="DH29" s="640"/>
      <c r="DI29" s="640"/>
      <c r="DJ29" s="640"/>
      <c r="DK29" s="641"/>
      <c r="DL29" s="635">
        <v>55915411</v>
      </c>
      <c r="DM29" s="640"/>
      <c r="DN29" s="640"/>
      <c r="DO29" s="640"/>
      <c r="DP29" s="640"/>
      <c r="DQ29" s="640"/>
      <c r="DR29" s="640"/>
      <c r="DS29" s="640"/>
      <c r="DT29" s="640"/>
      <c r="DU29" s="640"/>
      <c r="DV29" s="641"/>
      <c r="DW29" s="632">
        <v>16.5</v>
      </c>
      <c r="DX29" s="642"/>
      <c r="DY29" s="642"/>
      <c r="DZ29" s="642"/>
      <c r="EA29" s="642"/>
      <c r="EB29" s="642"/>
      <c r="EC29" s="663"/>
    </row>
    <row r="30" spans="2:133" ht="11.25" customHeight="1" x14ac:dyDescent="0.2">
      <c r="B30" s="626" t="s">
        <v>304</v>
      </c>
      <c r="C30" s="627"/>
      <c r="D30" s="627"/>
      <c r="E30" s="627"/>
      <c r="F30" s="627"/>
      <c r="G30" s="627"/>
      <c r="H30" s="627"/>
      <c r="I30" s="627"/>
      <c r="J30" s="627"/>
      <c r="K30" s="627"/>
      <c r="L30" s="627"/>
      <c r="M30" s="627"/>
      <c r="N30" s="627"/>
      <c r="O30" s="627"/>
      <c r="P30" s="627"/>
      <c r="Q30" s="628"/>
      <c r="R30" s="629">
        <v>4328991</v>
      </c>
      <c r="S30" s="630"/>
      <c r="T30" s="630"/>
      <c r="U30" s="630"/>
      <c r="V30" s="630"/>
      <c r="W30" s="630"/>
      <c r="X30" s="630"/>
      <c r="Y30" s="631"/>
      <c r="Z30" s="656">
        <v>0.7</v>
      </c>
      <c r="AA30" s="656"/>
      <c r="AB30" s="656"/>
      <c r="AC30" s="656"/>
      <c r="AD30" s="657">
        <v>1170676</v>
      </c>
      <c r="AE30" s="657"/>
      <c r="AF30" s="657"/>
      <c r="AG30" s="657"/>
      <c r="AH30" s="657"/>
      <c r="AI30" s="657"/>
      <c r="AJ30" s="657"/>
      <c r="AK30" s="657"/>
      <c r="AL30" s="632">
        <v>0.4</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305</v>
      </c>
      <c r="BH30" s="704"/>
      <c r="BI30" s="704"/>
      <c r="BJ30" s="704"/>
      <c r="BK30" s="704"/>
      <c r="BL30" s="704"/>
      <c r="BM30" s="704"/>
      <c r="BN30" s="704"/>
      <c r="BO30" s="704"/>
      <c r="BP30" s="704"/>
      <c r="BQ30" s="705"/>
      <c r="BR30" s="688" t="s">
        <v>306</v>
      </c>
      <c r="BS30" s="704"/>
      <c r="BT30" s="704"/>
      <c r="BU30" s="704"/>
      <c r="BV30" s="704"/>
      <c r="BW30" s="704"/>
      <c r="BX30" s="704"/>
      <c r="BY30" s="704"/>
      <c r="BZ30" s="704"/>
      <c r="CA30" s="704"/>
      <c r="CB30" s="705"/>
      <c r="CD30" s="717"/>
      <c r="CE30" s="718"/>
      <c r="CF30" s="671" t="s">
        <v>307</v>
      </c>
      <c r="CG30" s="668"/>
      <c r="CH30" s="668"/>
      <c r="CI30" s="668"/>
      <c r="CJ30" s="668"/>
      <c r="CK30" s="668"/>
      <c r="CL30" s="668"/>
      <c r="CM30" s="668"/>
      <c r="CN30" s="668"/>
      <c r="CO30" s="668"/>
      <c r="CP30" s="668"/>
      <c r="CQ30" s="669"/>
      <c r="CR30" s="629">
        <v>54423991</v>
      </c>
      <c r="CS30" s="630"/>
      <c r="CT30" s="630"/>
      <c r="CU30" s="630"/>
      <c r="CV30" s="630"/>
      <c r="CW30" s="630"/>
      <c r="CX30" s="630"/>
      <c r="CY30" s="631"/>
      <c r="CZ30" s="632">
        <v>8.5</v>
      </c>
      <c r="DA30" s="642"/>
      <c r="DB30" s="642"/>
      <c r="DC30" s="643"/>
      <c r="DD30" s="635">
        <v>54304551</v>
      </c>
      <c r="DE30" s="630"/>
      <c r="DF30" s="630"/>
      <c r="DG30" s="630"/>
      <c r="DH30" s="630"/>
      <c r="DI30" s="630"/>
      <c r="DJ30" s="630"/>
      <c r="DK30" s="631"/>
      <c r="DL30" s="635">
        <v>54304551</v>
      </c>
      <c r="DM30" s="630"/>
      <c r="DN30" s="630"/>
      <c r="DO30" s="630"/>
      <c r="DP30" s="630"/>
      <c r="DQ30" s="630"/>
      <c r="DR30" s="630"/>
      <c r="DS30" s="630"/>
      <c r="DT30" s="630"/>
      <c r="DU30" s="630"/>
      <c r="DV30" s="631"/>
      <c r="DW30" s="632">
        <v>16</v>
      </c>
      <c r="DX30" s="642"/>
      <c r="DY30" s="642"/>
      <c r="DZ30" s="642"/>
      <c r="EA30" s="642"/>
      <c r="EB30" s="642"/>
      <c r="EC30" s="663"/>
    </row>
    <row r="31" spans="2:133" ht="11.25" customHeight="1" x14ac:dyDescent="0.2">
      <c r="B31" s="626" t="s">
        <v>308</v>
      </c>
      <c r="C31" s="627"/>
      <c r="D31" s="627"/>
      <c r="E31" s="627"/>
      <c r="F31" s="627"/>
      <c r="G31" s="627"/>
      <c r="H31" s="627"/>
      <c r="I31" s="627"/>
      <c r="J31" s="627"/>
      <c r="K31" s="627"/>
      <c r="L31" s="627"/>
      <c r="M31" s="627"/>
      <c r="N31" s="627"/>
      <c r="O31" s="627"/>
      <c r="P31" s="627"/>
      <c r="Q31" s="628"/>
      <c r="R31" s="629">
        <v>2708869</v>
      </c>
      <c r="S31" s="630"/>
      <c r="T31" s="630"/>
      <c r="U31" s="630"/>
      <c r="V31" s="630"/>
      <c r="W31" s="630"/>
      <c r="X31" s="630"/>
      <c r="Y31" s="631"/>
      <c r="Z31" s="656">
        <v>0.4</v>
      </c>
      <c r="AA31" s="656"/>
      <c r="AB31" s="656"/>
      <c r="AC31" s="656"/>
      <c r="AD31" s="657">
        <v>20</v>
      </c>
      <c r="AE31" s="657"/>
      <c r="AF31" s="657"/>
      <c r="AG31" s="657"/>
      <c r="AH31" s="657"/>
      <c r="AI31" s="657"/>
      <c r="AJ31" s="657"/>
      <c r="AK31" s="657"/>
      <c r="AL31" s="632">
        <v>0</v>
      </c>
      <c r="AM31" s="633"/>
      <c r="AN31" s="633"/>
      <c r="AO31" s="658"/>
      <c r="AP31" s="706" t="s">
        <v>309</v>
      </c>
      <c r="AQ31" s="707"/>
      <c r="AR31" s="707"/>
      <c r="AS31" s="707"/>
      <c r="AT31" s="712" t="s">
        <v>310</v>
      </c>
      <c r="AU31" s="217"/>
      <c r="AV31" s="217"/>
      <c r="AW31" s="217"/>
      <c r="AX31" s="696" t="s">
        <v>187</v>
      </c>
      <c r="AY31" s="697"/>
      <c r="AZ31" s="697"/>
      <c r="BA31" s="697"/>
      <c r="BB31" s="697"/>
      <c r="BC31" s="697"/>
      <c r="BD31" s="697"/>
      <c r="BE31" s="697"/>
      <c r="BF31" s="698"/>
      <c r="BG31" s="699">
        <v>99.4</v>
      </c>
      <c r="BH31" s="700"/>
      <c r="BI31" s="700"/>
      <c r="BJ31" s="700"/>
      <c r="BK31" s="700"/>
      <c r="BL31" s="700"/>
      <c r="BM31" s="701">
        <v>98.3</v>
      </c>
      <c r="BN31" s="700"/>
      <c r="BO31" s="700"/>
      <c r="BP31" s="700"/>
      <c r="BQ31" s="702"/>
      <c r="BR31" s="699">
        <v>99.1</v>
      </c>
      <c r="BS31" s="700"/>
      <c r="BT31" s="700"/>
      <c r="BU31" s="700"/>
      <c r="BV31" s="700"/>
      <c r="BW31" s="700"/>
      <c r="BX31" s="701">
        <v>98</v>
      </c>
      <c r="BY31" s="700"/>
      <c r="BZ31" s="700"/>
      <c r="CA31" s="700"/>
      <c r="CB31" s="702"/>
      <c r="CD31" s="717"/>
      <c r="CE31" s="718"/>
      <c r="CF31" s="671" t="s">
        <v>311</v>
      </c>
      <c r="CG31" s="668"/>
      <c r="CH31" s="668"/>
      <c r="CI31" s="668"/>
      <c r="CJ31" s="668"/>
      <c r="CK31" s="668"/>
      <c r="CL31" s="668"/>
      <c r="CM31" s="668"/>
      <c r="CN31" s="668"/>
      <c r="CO31" s="668"/>
      <c r="CP31" s="668"/>
      <c r="CQ31" s="669"/>
      <c r="CR31" s="629">
        <v>1610860</v>
      </c>
      <c r="CS31" s="640"/>
      <c r="CT31" s="640"/>
      <c r="CU31" s="640"/>
      <c r="CV31" s="640"/>
      <c r="CW31" s="640"/>
      <c r="CX31" s="640"/>
      <c r="CY31" s="641"/>
      <c r="CZ31" s="632">
        <v>0.3</v>
      </c>
      <c r="DA31" s="642"/>
      <c r="DB31" s="642"/>
      <c r="DC31" s="643"/>
      <c r="DD31" s="635">
        <v>1610860</v>
      </c>
      <c r="DE31" s="640"/>
      <c r="DF31" s="640"/>
      <c r="DG31" s="640"/>
      <c r="DH31" s="640"/>
      <c r="DI31" s="640"/>
      <c r="DJ31" s="640"/>
      <c r="DK31" s="641"/>
      <c r="DL31" s="635">
        <v>1610860</v>
      </c>
      <c r="DM31" s="640"/>
      <c r="DN31" s="640"/>
      <c r="DO31" s="640"/>
      <c r="DP31" s="640"/>
      <c r="DQ31" s="640"/>
      <c r="DR31" s="640"/>
      <c r="DS31" s="640"/>
      <c r="DT31" s="640"/>
      <c r="DU31" s="640"/>
      <c r="DV31" s="641"/>
      <c r="DW31" s="632">
        <v>0.5</v>
      </c>
      <c r="DX31" s="642"/>
      <c r="DY31" s="642"/>
      <c r="DZ31" s="642"/>
      <c r="EA31" s="642"/>
      <c r="EB31" s="642"/>
      <c r="EC31" s="663"/>
    </row>
    <row r="32" spans="2:133" ht="11.25" customHeight="1" x14ac:dyDescent="0.2">
      <c r="B32" s="626" t="s">
        <v>312</v>
      </c>
      <c r="C32" s="627"/>
      <c r="D32" s="627"/>
      <c r="E32" s="627"/>
      <c r="F32" s="627"/>
      <c r="G32" s="627"/>
      <c r="H32" s="627"/>
      <c r="I32" s="627"/>
      <c r="J32" s="627"/>
      <c r="K32" s="627"/>
      <c r="L32" s="627"/>
      <c r="M32" s="627"/>
      <c r="N32" s="627"/>
      <c r="O32" s="627"/>
      <c r="P32" s="627"/>
      <c r="Q32" s="628"/>
      <c r="R32" s="629">
        <v>160964707</v>
      </c>
      <c r="S32" s="630"/>
      <c r="T32" s="630"/>
      <c r="U32" s="630"/>
      <c r="V32" s="630"/>
      <c r="W32" s="630"/>
      <c r="X32" s="630"/>
      <c r="Y32" s="631"/>
      <c r="Z32" s="656">
        <v>24.6</v>
      </c>
      <c r="AA32" s="656"/>
      <c r="AB32" s="656"/>
      <c r="AC32" s="656"/>
      <c r="AD32" s="657" t="s">
        <v>129</v>
      </c>
      <c r="AE32" s="657"/>
      <c r="AF32" s="657"/>
      <c r="AG32" s="657"/>
      <c r="AH32" s="657"/>
      <c r="AI32" s="657"/>
      <c r="AJ32" s="657"/>
      <c r="AK32" s="657"/>
      <c r="AL32" s="632" t="s">
        <v>129</v>
      </c>
      <c r="AM32" s="633"/>
      <c r="AN32" s="633"/>
      <c r="AO32" s="658"/>
      <c r="AP32" s="708"/>
      <c r="AQ32" s="709"/>
      <c r="AR32" s="709"/>
      <c r="AS32" s="709"/>
      <c r="AT32" s="713"/>
      <c r="AU32" s="216" t="s">
        <v>313</v>
      </c>
      <c r="AV32" s="216"/>
      <c r="AW32" s="216"/>
      <c r="AX32" s="626" t="s">
        <v>314</v>
      </c>
      <c r="AY32" s="627"/>
      <c r="AZ32" s="627"/>
      <c r="BA32" s="627"/>
      <c r="BB32" s="627"/>
      <c r="BC32" s="627"/>
      <c r="BD32" s="627"/>
      <c r="BE32" s="627"/>
      <c r="BF32" s="628"/>
      <c r="BG32" s="703">
        <v>99.3</v>
      </c>
      <c r="BH32" s="640"/>
      <c r="BI32" s="640"/>
      <c r="BJ32" s="640"/>
      <c r="BK32" s="640"/>
      <c r="BL32" s="640"/>
      <c r="BM32" s="633">
        <v>97.7</v>
      </c>
      <c r="BN32" s="695"/>
      <c r="BO32" s="695"/>
      <c r="BP32" s="695"/>
      <c r="BQ32" s="667"/>
      <c r="BR32" s="703">
        <v>99</v>
      </c>
      <c r="BS32" s="640"/>
      <c r="BT32" s="640"/>
      <c r="BU32" s="640"/>
      <c r="BV32" s="640"/>
      <c r="BW32" s="640"/>
      <c r="BX32" s="633">
        <v>97.5</v>
      </c>
      <c r="BY32" s="695"/>
      <c r="BZ32" s="695"/>
      <c r="CA32" s="695"/>
      <c r="CB32" s="667"/>
      <c r="CD32" s="719"/>
      <c r="CE32" s="720"/>
      <c r="CF32" s="671" t="s">
        <v>315</v>
      </c>
      <c r="CG32" s="668"/>
      <c r="CH32" s="668"/>
      <c r="CI32" s="668"/>
      <c r="CJ32" s="668"/>
      <c r="CK32" s="668"/>
      <c r="CL32" s="668"/>
      <c r="CM32" s="668"/>
      <c r="CN32" s="668"/>
      <c r="CO32" s="668"/>
      <c r="CP32" s="668"/>
      <c r="CQ32" s="669"/>
      <c r="CR32" s="629">
        <v>327</v>
      </c>
      <c r="CS32" s="630"/>
      <c r="CT32" s="630"/>
      <c r="CU32" s="630"/>
      <c r="CV32" s="630"/>
      <c r="CW32" s="630"/>
      <c r="CX32" s="630"/>
      <c r="CY32" s="631"/>
      <c r="CZ32" s="632">
        <v>0</v>
      </c>
      <c r="DA32" s="642"/>
      <c r="DB32" s="642"/>
      <c r="DC32" s="643"/>
      <c r="DD32" s="635">
        <v>327</v>
      </c>
      <c r="DE32" s="630"/>
      <c r="DF32" s="630"/>
      <c r="DG32" s="630"/>
      <c r="DH32" s="630"/>
      <c r="DI32" s="630"/>
      <c r="DJ32" s="630"/>
      <c r="DK32" s="631"/>
      <c r="DL32" s="635">
        <v>327</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316</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244</v>
      </c>
      <c r="AA33" s="656"/>
      <c r="AB33" s="656"/>
      <c r="AC33" s="656"/>
      <c r="AD33" s="657" t="s">
        <v>129</v>
      </c>
      <c r="AE33" s="657"/>
      <c r="AF33" s="657"/>
      <c r="AG33" s="657"/>
      <c r="AH33" s="657"/>
      <c r="AI33" s="657"/>
      <c r="AJ33" s="657"/>
      <c r="AK33" s="657"/>
      <c r="AL33" s="632" t="s">
        <v>129</v>
      </c>
      <c r="AM33" s="633"/>
      <c r="AN33" s="633"/>
      <c r="AO33" s="658"/>
      <c r="AP33" s="710"/>
      <c r="AQ33" s="711"/>
      <c r="AR33" s="711"/>
      <c r="AS33" s="711"/>
      <c r="AT33" s="714"/>
      <c r="AU33" s="218"/>
      <c r="AV33" s="218"/>
      <c r="AW33" s="218"/>
      <c r="AX33" s="606" t="s">
        <v>317</v>
      </c>
      <c r="AY33" s="607"/>
      <c r="AZ33" s="607"/>
      <c r="BA33" s="607"/>
      <c r="BB33" s="607"/>
      <c r="BC33" s="607"/>
      <c r="BD33" s="607"/>
      <c r="BE33" s="607"/>
      <c r="BF33" s="608"/>
      <c r="BG33" s="691">
        <v>99.6</v>
      </c>
      <c r="BH33" s="610"/>
      <c r="BI33" s="610"/>
      <c r="BJ33" s="610"/>
      <c r="BK33" s="610"/>
      <c r="BL33" s="610"/>
      <c r="BM33" s="648">
        <v>99</v>
      </c>
      <c r="BN33" s="610"/>
      <c r="BO33" s="610"/>
      <c r="BP33" s="610"/>
      <c r="BQ33" s="659"/>
      <c r="BR33" s="691">
        <v>99.2</v>
      </c>
      <c r="BS33" s="610"/>
      <c r="BT33" s="610"/>
      <c r="BU33" s="610"/>
      <c r="BV33" s="610"/>
      <c r="BW33" s="610"/>
      <c r="BX33" s="648">
        <v>98.6</v>
      </c>
      <c r="BY33" s="610"/>
      <c r="BZ33" s="610"/>
      <c r="CA33" s="610"/>
      <c r="CB33" s="659"/>
      <c r="CD33" s="671" t="s">
        <v>318</v>
      </c>
      <c r="CE33" s="668"/>
      <c r="CF33" s="668"/>
      <c r="CG33" s="668"/>
      <c r="CH33" s="668"/>
      <c r="CI33" s="668"/>
      <c r="CJ33" s="668"/>
      <c r="CK33" s="668"/>
      <c r="CL33" s="668"/>
      <c r="CM33" s="668"/>
      <c r="CN33" s="668"/>
      <c r="CO33" s="668"/>
      <c r="CP33" s="668"/>
      <c r="CQ33" s="669"/>
      <c r="CR33" s="629">
        <v>218905356</v>
      </c>
      <c r="CS33" s="640"/>
      <c r="CT33" s="640"/>
      <c r="CU33" s="640"/>
      <c r="CV33" s="640"/>
      <c r="CW33" s="640"/>
      <c r="CX33" s="640"/>
      <c r="CY33" s="641"/>
      <c r="CZ33" s="632">
        <v>34.200000000000003</v>
      </c>
      <c r="DA33" s="642"/>
      <c r="DB33" s="642"/>
      <c r="DC33" s="643"/>
      <c r="DD33" s="635">
        <v>140747384</v>
      </c>
      <c r="DE33" s="640"/>
      <c r="DF33" s="640"/>
      <c r="DG33" s="640"/>
      <c r="DH33" s="640"/>
      <c r="DI33" s="640"/>
      <c r="DJ33" s="640"/>
      <c r="DK33" s="641"/>
      <c r="DL33" s="635">
        <v>100821092</v>
      </c>
      <c r="DM33" s="640"/>
      <c r="DN33" s="640"/>
      <c r="DO33" s="640"/>
      <c r="DP33" s="640"/>
      <c r="DQ33" s="640"/>
      <c r="DR33" s="640"/>
      <c r="DS33" s="640"/>
      <c r="DT33" s="640"/>
      <c r="DU33" s="640"/>
      <c r="DV33" s="641"/>
      <c r="DW33" s="632">
        <v>29.7</v>
      </c>
      <c r="DX33" s="642"/>
      <c r="DY33" s="642"/>
      <c r="DZ33" s="642"/>
      <c r="EA33" s="642"/>
      <c r="EB33" s="642"/>
      <c r="EC33" s="663"/>
    </row>
    <row r="34" spans="2:133" ht="11.25" customHeight="1" x14ac:dyDescent="0.2">
      <c r="B34" s="626" t="s">
        <v>319</v>
      </c>
      <c r="C34" s="627"/>
      <c r="D34" s="627"/>
      <c r="E34" s="627"/>
      <c r="F34" s="627"/>
      <c r="G34" s="627"/>
      <c r="H34" s="627"/>
      <c r="I34" s="627"/>
      <c r="J34" s="627"/>
      <c r="K34" s="627"/>
      <c r="L34" s="627"/>
      <c r="M34" s="627"/>
      <c r="N34" s="627"/>
      <c r="O34" s="627"/>
      <c r="P34" s="627"/>
      <c r="Q34" s="628"/>
      <c r="R34" s="629">
        <v>28858312</v>
      </c>
      <c r="S34" s="630"/>
      <c r="T34" s="630"/>
      <c r="U34" s="630"/>
      <c r="V34" s="630"/>
      <c r="W34" s="630"/>
      <c r="X34" s="630"/>
      <c r="Y34" s="631"/>
      <c r="Z34" s="656">
        <v>4.4000000000000004</v>
      </c>
      <c r="AA34" s="656"/>
      <c r="AB34" s="656"/>
      <c r="AC34" s="656"/>
      <c r="AD34" s="657" t="s">
        <v>129</v>
      </c>
      <c r="AE34" s="657"/>
      <c r="AF34" s="657"/>
      <c r="AG34" s="657"/>
      <c r="AH34" s="657"/>
      <c r="AI34" s="657"/>
      <c r="AJ34" s="657"/>
      <c r="AK34" s="657"/>
      <c r="AL34" s="632" t="s">
        <v>129</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320</v>
      </c>
      <c r="CE34" s="668"/>
      <c r="CF34" s="668"/>
      <c r="CG34" s="668"/>
      <c r="CH34" s="668"/>
      <c r="CI34" s="668"/>
      <c r="CJ34" s="668"/>
      <c r="CK34" s="668"/>
      <c r="CL34" s="668"/>
      <c r="CM34" s="668"/>
      <c r="CN34" s="668"/>
      <c r="CO34" s="668"/>
      <c r="CP34" s="668"/>
      <c r="CQ34" s="669"/>
      <c r="CR34" s="629">
        <v>88773383</v>
      </c>
      <c r="CS34" s="630"/>
      <c r="CT34" s="630"/>
      <c r="CU34" s="630"/>
      <c r="CV34" s="630"/>
      <c r="CW34" s="630"/>
      <c r="CX34" s="630"/>
      <c r="CY34" s="631"/>
      <c r="CZ34" s="632">
        <v>13.8</v>
      </c>
      <c r="DA34" s="642"/>
      <c r="DB34" s="642"/>
      <c r="DC34" s="643"/>
      <c r="DD34" s="635">
        <v>61757409</v>
      </c>
      <c r="DE34" s="630"/>
      <c r="DF34" s="630"/>
      <c r="DG34" s="630"/>
      <c r="DH34" s="630"/>
      <c r="DI34" s="630"/>
      <c r="DJ34" s="630"/>
      <c r="DK34" s="631"/>
      <c r="DL34" s="635">
        <v>56477777</v>
      </c>
      <c r="DM34" s="630"/>
      <c r="DN34" s="630"/>
      <c r="DO34" s="630"/>
      <c r="DP34" s="630"/>
      <c r="DQ34" s="630"/>
      <c r="DR34" s="630"/>
      <c r="DS34" s="630"/>
      <c r="DT34" s="630"/>
      <c r="DU34" s="630"/>
      <c r="DV34" s="631"/>
      <c r="DW34" s="632">
        <v>16.600000000000001</v>
      </c>
      <c r="DX34" s="642"/>
      <c r="DY34" s="642"/>
      <c r="DZ34" s="642"/>
      <c r="EA34" s="642"/>
      <c r="EB34" s="642"/>
      <c r="EC34" s="663"/>
    </row>
    <row r="35" spans="2:133" ht="11.25" customHeight="1" x14ac:dyDescent="0.2">
      <c r="B35" s="626" t="s">
        <v>321</v>
      </c>
      <c r="C35" s="627"/>
      <c r="D35" s="627"/>
      <c r="E35" s="627"/>
      <c r="F35" s="627"/>
      <c r="G35" s="627"/>
      <c r="H35" s="627"/>
      <c r="I35" s="627"/>
      <c r="J35" s="627"/>
      <c r="K35" s="627"/>
      <c r="L35" s="627"/>
      <c r="M35" s="627"/>
      <c r="N35" s="627"/>
      <c r="O35" s="627"/>
      <c r="P35" s="627"/>
      <c r="Q35" s="628"/>
      <c r="R35" s="629">
        <v>1226163</v>
      </c>
      <c r="S35" s="630"/>
      <c r="T35" s="630"/>
      <c r="U35" s="630"/>
      <c r="V35" s="630"/>
      <c r="W35" s="630"/>
      <c r="X35" s="630"/>
      <c r="Y35" s="631"/>
      <c r="Z35" s="656">
        <v>0.2</v>
      </c>
      <c r="AA35" s="656"/>
      <c r="AB35" s="656"/>
      <c r="AC35" s="656"/>
      <c r="AD35" s="657">
        <v>433265</v>
      </c>
      <c r="AE35" s="657"/>
      <c r="AF35" s="657"/>
      <c r="AG35" s="657"/>
      <c r="AH35" s="657"/>
      <c r="AI35" s="657"/>
      <c r="AJ35" s="657"/>
      <c r="AK35" s="657"/>
      <c r="AL35" s="632">
        <v>0.1</v>
      </c>
      <c r="AM35" s="633"/>
      <c r="AN35" s="633"/>
      <c r="AO35" s="658"/>
      <c r="AP35" s="221"/>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324</v>
      </c>
      <c r="CE35" s="668"/>
      <c r="CF35" s="668"/>
      <c r="CG35" s="668"/>
      <c r="CH35" s="668"/>
      <c r="CI35" s="668"/>
      <c r="CJ35" s="668"/>
      <c r="CK35" s="668"/>
      <c r="CL35" s="668"/>
      <c r="CM35" s="668"/>
      <c r="CN35" s="668"/>
      <c r="CO35" s="668"/>
      <c r="CP35" s="668"/>
      <c r="CQ35" s="669"/>
      <c r="CR35" s="629">
        <v>8093914</v>
      </c>
      <c r="CS35" s="640"/>
      <c r="CT35" s="640"/>
      <c r="CU35" s="640"/>
      <c r="CV35" s="640"/>
      <c r="CW35" s="640"/>
      <c r="CX35" s="640"/>
      <c r="CY35" s="641"/>
      <c r="CZ35" s="632">
        <v>1.3</v>
      </c>
      <c r="DA35" s="642"/>
      <c r="DB35" s="642"/>
      <c r="DC35" s="643"/>
      <c r="DD35" s="635">
        <v>6923096</v>
      </c>
      <c r="DE35" s="640"/>
      <c r="DF35" s="640"/>
      <c r="DG35" s="640"/>
      <c r="DH35" s="640"/>
      <c r="DI35" s="640"/>
      <c r="DJ35" s="640"/>
      <c r="DK35" s="641"/>
      <c r="DL35" s="635">
        <v>6923096</v>
      </c>
      <c r="DM35" s="640"/>
      <c r="DN35" s="640"/>
      <c r="DO35" s="640"/>
      <c r="DP35" s="640"/>
      <c r="DQ35" s="640"/>
      <c r="DR35" s="640"/>
      <c r="DS35" s="640"/>
      <c r="DT35" s="640"/>
      <c r="DU35" s="640"/>
      <c r="DV35" s="641"/>
      <c r="DW35" s="632">
        <v>2</v>
      </c>
      <c r="DX35" s="642"/>
      <c r="DY35" s="642"/>
      <c r="DZ35" s="642"/>
      <c r="EA35" s="642"/>
      <c r="EB35" s="642"/>
      <c r="EC35" s="663"/>
    </row>
    <row r="36" spans="2:133" ht="11.25" customHeight="1" x14ac:dyDescent="0.2">
      <c r="B36" s="626" t="s">
        <v>325</v>
      </c>
      <c r="C36" s="627"/>
      <c r="D36" s="627"/>
      <c r="E36" s="627"/>
      <c r="F36" s="627"/>
      <c r="G36" s="627"/>
      <c r="H36" s="627"/>
      <c r="I36" s="627"/>
      <c r="J36" s="627"/>
      <c r="K36" s="627"/>
      <c r="L36" s="627"/>
      <c r="M36" s="627"/>
      <c r="N36" s="627"/>
      <c r="O36" s="627"/>
      <c r="P36" s="627"/>
      <c r="Q36" s="628"/>
      <c r="R36" s="629">
        <v>323640</v>
      </c>
      <c r="S36" s="630"/>
      <c r="T36" s="630"/>
      <c r="U36" s="630"/>
      <c r="V36" s="630"/>
      <c r="W36" s="630"/>
      <c r="X36" s="630"/>
      <c r="Y36" s="631"/>
      <c r="Z36" s="656">
        <v>0</v>
      </c>
      <c r="AA36" s="656"/>
      <c r="AB36" s="656"/>
      <c r="AC36" s="656"/>
      <c r="AD36" s="657" t="s">
        <v>244</v>
      </c>
      <c r="AE36" s="657"/>
      <c r="AF36" s="657"/>
      <c r="AG36" s="657"/>
      <c r="AH36" s="657"/>
      <c r="AI36" s="657"/>
      <c r="AJ36" s="657"/>
      <c r="AK36" s="657"/>
      <c r="AL36" s="632" t="s">
        <v>244</v>
      </c>
      <c r="AM36" s="633"/>
      <c r="AN36" s="633"/>
      <c r="AO36" s="658"/>
      <c r="AP36" s="221"/>
      <c r="AQ36" s="679" t="s">
        <v>326</v>
      </c>
      <c r="AR36" s="680"/>
      <c r="AS36" s="680"/>
      <c r="AT36" s="680"/>
      <c r="AU36" s="680"/>
      <c r="AV36" s="680"/>
      <c r="AW36" s="680"/>
      <c r="AX36" s="680"/>
      <c r="AY36" s="681"/>
      <c r="AZ36" s="682">
        <v>42818483</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359635</v>
      </c>
      <c r="BW36" s="683"/>
      <c r="BX36" s="683"/>
      <c r="BY36" s="683"/>
      <c r="BZ36" s="683"/>
      <c r="CA36" s="683"/>
      <c r="CB36" s="684"/>
      <c r="CD36" s="671" t="s">
        <v>328</v>
      </c>
      <c r="CE36" s="668"/>
      <c r="CF36" s="668"/>
      <c r="CG36" s="668"/>
      <c r="CH36" s="668"/>
      <c r="CI36" s="668"/>
      <c r="CJ36" s="668"/>
      <c r="CK36" s="668"/>
      <c r="CL36" s="668"/>
      <c r="CM36" s="668"/>
      <c r="CN36" s="668"/>
      <c r="CO36" s="668"/>
      <c r="CP36" s="668"/>
      <c r="CQ36" s="669"/>
      <c r="CR36" s="629">
        <v>38245192</v>
      </c>
      <c r="CS36" s="630"/>
      <c r="CT36" s="630"/>
      <c r="CU36" s="630"/>
      <c r="CV36" s="630"/>
      <c r="CW36" s="630"/>
      <c r="CX36" s="630"/>
      <c r="CY36" s="631"/>
      <c r="CZ36" s="632">
        <v>6</v>
      </c>
      <c r="DA36" s="642"/>
      <c r="DB36" s="642"/>
      <c r="DC36" s="643"/>
      <c r="DD36" s="635">
        <v>29906093</v>
      </c>
      <c r="DE36" s="630"/>
      <c r="DF36" s="630"/>
      <c r="DG36" s="630"/>
      <c r="DH36" s="630"/>
      <c r="DI36" s="630"/>
      <c r="DJ36" s="630"/>
      <c r="DK36" s="631"/>
      <c r="DL36" s="635">
        <v>14162875</v>
      </c>
      <c r="DM36" s="630"/>
      <c r="DN36" s="630"/>
      <c r="DO36" s="630"/>
      <c r="DP36" s="630"/>
      <c r="DQ36" s="630"/>
      <c r="DR36" s="630"/>
      <c r="DS36" s="630"/>
      <c r="DT36" s="630"/>
      <c r="DU36" s="630"/>
      <c r="DV36" s="631"/>
      <c r="DW36" s="632">
        <v>4.2</v>
      </c>
      <c r="DX36" s="642"/>
      <c r="DY36" s="642"/>
      <c r="DZ36" s="642"/>
      <c r="EA36" s="642"/>
      <c r="EB36" s="642"/>
      <c r="EC36" s="663"/>
    </row>
    <row r="37" spans="2:133" ht="11.25" customHeight="1" x14ac:dyDescent="0.2">
      <c r="B37" s="626" t="s">
        <v>329</v>
      </c>
      <c r="C37" s="627"/>
      <c r="D37" s="627"/>
      <c r="E37" s="627"/>
      <c r="F37" s="627"/>
      <c r="G37" s="627"/>
      <c r="H37" s="627"/>
      <c r="I37" s="627"/>
      <c r="J37" s="627"/>
      <c r="K37" s="627"/>
      <c r="L37" s="627"/>
      <c r="M37" s="627"/>
      <c r="N37" s="627"/>
      <c r="O37" s="627"/>
      <c r="P37" s="627"/>
      <c r="Q37" s="628"/>
      <c r="R37" s="629">
        <v>1067097</v>
      </c>
      <c r="S37" s="630"/>
      <c r="T37" s="630"/>
      <c r="U37" s="630"/>
      <c r="V37" s="630"/>
      <c r="W37" s="630"/>
      <c r="X37" s="630"/>
      <c r="Y37" s="631"/>
      <c r="Z37" s="656">
        <v>0.2</v>
      </c>
      <c r="AA37" s="656"/>
      <c r="AB37" s="656"/>
      <c r="AC37" s="656"/>
      <c r="AD37" s="657" t="s">
        <v>129</v>
      </c>
      <c r="AE37" s="657"/>
      <c r="AF37" s="657"/>
      <c r="AG37" s="657"/>
      <c r="AH37" s="657"/>
      <c r="AI37" s="657"/>
      <c r="AJ37" s="657"/>
      <c r="AK37" s="657"/>
      <c r="AL37" s="632" t="s">
        <v>129</v>
      </c>
      <c r="AM37" s="633"/>
      <c r="AN37" s="633"/>
      <c r="AO37" s="658"/>
      <c r="AQ37" s="664" t="s">
        <v>330</v>
      </c>
      <c r="AR37" s="665"/>
      <c r="AS37" s="665"/>
      <c r="AT37" s="665"/>
      <c r="AU37" s="665"/>
      <c r="AV37" s="665"/>
      <c r="AW37" s="665"/>
      <c r="AX37" s="665"/>
      <c r="AY37" s="666"/>
      <c r="AZ37" s="629">
        <v>4818157</v>
      </c>
      <c r="BA37" s="630"/>
      <c r="BB37" s="630"/>
      <c r="BC37" s="630"/>
      <c r="BD37" s="640"/>
      <c r="BE37" s="640"/>
      <c r="BF37" s="667"/>
      <c r="BG37" s="671" t="s">
        <v>331</v>
      </c>
      <c r="BH37" s="668"/>
      <c r="BI37" s="668"/>
      <c r="BJ37" s="668"/>
      <c r="BK37" s="668"/>
      <c r="BL37" s="668"/>
      <c r="BM37" s="668"/>
      <c r="BN37" s="668"/>
      <c r="BO37" s="668"/>
      <c r="BP37" s="668"/>
      <c r="BQ37" s="668"/>
      <c r="BR37" s="668"/>
      <c r="BS37" s="668"/>
      <c r="BT37" s="668"/>
      <c r="BU37" s="669"/>
      <c r="BV37" s="629">
        <v>-316979</v>
      </c>
      <c r="BW37" s="630"/>
      <c r="BX37" s="630"/>
      <c r="BY37" s="630"/>
      <c r="BZ37" s="630"/>
      <c r="CA37" s="630"/>
      <c r="CB37" s="670"/>
      <c r="CD37" s="671" t="s">
        <v>332</v>
      </c>
      <c r="CE37" s="668"/>
      <c r="CF37" s="668"/>
      <c r="CG37" s="668"/>
      <c r="CH37" s="668"/>
      <c r="CI37" s="668"/>
      <c r="CJ37" s="668"/>
      <c r="CK37" s="668"/>
      <c r="CL37" s="668"/>
      <c r="CM37" s="668"/>
      <c r="CN37" s="668"/>
      <c r="CO37" s="668"/>
      <c r="CP37" s="668"/>
      <c r="CQ37" s="669"/>
      <c r="CR37" s="629">
        <v>22992</v>
      </c>
      <c r="CS37" s="640"/>
      <c r="CT37" s="640"/>
      <c r="CU37" s="640"/>
      <c r="CV37" s="640"/>
      <c r="CW37" s="640"/>
      <c r="CX37" s="640"/>
      <c r="CY37" s="641"/>
      <c r="CZ37" s="632">
        <v>0</v>
      </c>
      <c r="DA37" s="642"/>
      <c r="DB37" s="642"/>
      <c r="DC37" s="643"/>
      <c r="DD37" s="635">
        <v>22992</v>
      </c>
      <c r="DE37" s="640"/>
      <c r="DF37" s="640"/>
      <c r="DG37" s="640"/>
      <c r="DH37" s="640"/>
      <c r="DI37" s="640"/>
      <c r="DJ37" s="640"/>
      <c r="DK37" s="641"/>
      <c r="DL37" s="635">
        <v>21200</v>
      </c>
      <c r="DM37" s="640"/>
      <c r="DN37" s="640"/>
      <c r="DO37" s="640"/>
      <c r="DP37" s="640"/>
      <c r="DQ37" s="640"/>
      <c r="DR37" s="640"/>
      <c r="DS37" s="640"/>
      <c r="DT37" s="640"/>
      <c r="DU37" s="640"/>
      <c r="DV37" s="641"/>
      <c r="DW37" s="632">
        <v>0</v>
      </c>
      <c r="DX37" s="642"/>
      <c r="DY37" s="642"/>
      <c r="DZ37" s="642"/>
      <c r="EA37" s="642"/>
      <c r="EB37" s="642"/>
      <c r="EC37" s="663"/>
    </row>
    <row r="38" spans="2:133" ht="11.25" customHeight="1" x14ac:dyDescent="0.2">
      <c r="B38" s="626" t="s">
        <v>333</v>
      </c>
      <c r="C38" s="627"/>
      <c r="D38" s="627"/>
      <c r="E38" s="627"/>
      <c r="F38" s="627"/>
      <c r="G38" s="627"/>
      <c r="H38" s="627"/>
      <c r="I38" s="627"/>
      <c r="J38" s="627"/>
      <c r="K38" s="627"/>
      <c r="L38" s="627"/>
      <c r="M38" s="627"/>
      <c r="N38" s="627"/>
      <c r="O38" s="627"/>
      <c r="P38" s="627"/>
      <c r="Q38" s="628"/>
      <c r="R38" s="629">
        <v>12627610</v>
      </c>
      <c r="S38" s="630"/>
      <c r="T38" s="630"/>
      <c r="U38" s="630"/>
      <c r="V38" s="630"/>
      <c r="W38" s="630"/>
      <c r="X38" s="630"/>
      <c r="Y38" s="631"/>
      <c r="Z38" s="656">
        <v>1.9</v>
      </c>
      <c r="AA38" s="656"/>
      <c r="AB38" s="656"/>
      <c r="AC38" s="656"/>
      <c r="AD38" s="657" t="s">
        <v>129</v>
      </c>
      <c r="AE38" s="657"/>
      <c r="AF38" s="657"/>
      <c r="AG38" s="657"/>
      <c r="AH38" s="657"/>
      <c r="AI38" s="657"/>
      <c r="AJ38" s="657"/>
      <c r="AK38" s="657"/>
      <c r="AL38" s="632" t="s">
        <v>244</v>
      </c>
      <c r="AM38" s="633"/>
      <c r="AN38" s="633"/>
      <c r="AO38" s="658"/>
      <c r="AQ38" s="664" t="s">
        <v>334</v>
      </c>
      <c r="AR38" s="665"/>
      <c r="AS38" s="665"/>
      <c r="AT38" s="665"/>
      <c r="AU38" s="665"/>
      <c r="AV38" s="665"/>
      <c r="AW38" s="665"/>
      <c r="AX38" s="665"/>
      <c r="AY38" s="666"/>
      <c r="AZ38" s="629">
        <v>3736500</v>
      </c>
      <c r="BA38" s="630"/>
      <c r="BB38" s="630"/>
      <c r="BC38" s="630"/>
      <c r="BD38" s="640"/>
      <c r="BE38" s="640"/>
      <c r="BF38" s="667"/>
      <c r="BG38" s="671" t="s">
        <v>335</v>
      </c>
      <c r="BH38" s="668"/>
      <c r="BI38" s="668"/>
      <c r="BJ38" s="668"/>
      <c r="BK38" s="668"/>
      <c r="BL38" s="668"/>
      <c r="BM38" s="668"/>
      <c r="BN38" s="668"/>
      <c r="BO38" s="668"/>
      <c r="BP38" s="668"/>
      <c r="BQ38" s="668"/>
      <c r="BR38" s="668"/>
      <c r="BS38" s="668"/>
      <c r="BT38" s="668"/>
      <c r="BU38" s="669"/>
      <c r="BV38" s="629">
        <v>155117</v>
      </c>
      <c r="BW38" s="630"/>
      <c r="BX38" s="630"/>
      <c r="BY38" s="630"/>
      <c r="BZ38" s="630"/>
      <c r="CA38" s="630"/>
      <c r="CB38" s="670"/>
      <c r="CD38" s="671" t="s">
        <v>336</v>
      </c>
      <c r="CE38" s="668"/>
      <c r="CF38" s="668"/>
      <c r="CG38" s="668"/>
      <c r="CH38" s="668"/>
      <c r="CI38" s="668"/>
      <c r="CJ38" s="668"/>
      <c r="CK38" s="668"/>
      <c r="CL38" s="668"/>
      <c r="CM38" s="668"/>
      <c r="CN38" s="668"/>
      <c r="CO38" s="668"/>
      <c r="CP38" s="668"/>
      <c r="CQ38" s="669"/>
      <c r="CR38" s="629">
        <v>34181818</v>
      </c>
      <c r="CS38" s="630"/>
      <c r="CT38" s="630"/>
      <c r="CU38" s="630"/>
      <c r="CV38" s="630"/>
      <c r="CW38" s="630"/>
      <c r="CX38" s="630"/>
      <c r="CY38" s="631"/>
      <c r="CZ38" s="632">
        <v>5.3</v>
      </c>
      <c r="DA38" s="642"/>
      <c r="DB38" s="642"/>
      <c r="DC38" s="643"/>
      <c r="DD38" s="635">
        <v>28600449</v>
      </c>
      <c r="DE38" s="630"/>
      <c r="DF38" s="630"/>
      <c r="DG38" s="630"/>
      <c r="DH38" s="630"/>
      <c r="DI38" s="630"/>
      <c r="DJ38" s="630"/>
      <c r="DK38" s="631"/>
      <c r="DL38" s="635">
        <v>23257344</v>
      </c>
      <c r="DM38" s="630"/>
      <c r="DN38" s="630"/>
      <c r="DO38" s="630"/>
      <c r="DP38" s="630"/>
      <c r="DQ38" s="630"/>
      <c r="DR38" s="630"/>
      <c r="DS38" s="630"/>
      <c r="DT38" s="630"/>
      <c r="DU38" s="630"/>
      <c r="DV38" s="631"/>
      <c r="DW38" s="632">
        <v>6.8</v>
      </c>
      <c r="DX38" s="642"/>
      <c r="DY38" s="642"/>
      <c r="DZ38" s="642"/>
      <c r="EA38" s="642"/>
      <c r="EB38" s="642"/>
      <c r="EC38" s="663"/>
    </row>
    <row r="39" spans="2:133" ht="11.25" customHeight="1" x14ac:dyDescent="0.2">
      <c r="B39" s="626" t="s">
        <v>337</v>
      </c>
      <c r="C39" s="627"/>
      <c r="D39" s="627"/>
      <c r="E39" s="627"/>
      <c r="F39" s="627"/>
      <c r="G39" s="627"/>
      <c r="H39" s="627"/>
      <c r="I39" s="627"/>
      <c r="J39" s="627"/>
      <c r="K39" s="627"/>
      <c r="L39" s="627"/>
      <c r="M39" s="627"/>
      <c r="N39" s="627"/>
      <c r="O39" s="627"/>
      <c r="P39" s="627"/>
      <c r="Q39" s="628"/>
      <c r="R39" s="629">
        <v>44223506</v>
      </c>
      <c r="S39" s="630"/>
      <c r="T39" s="630"/>
      <c r="U39" s="630"/>
      <c r="V39" s="630"/>
      <c r="W39" s="630"/>
      <c r="X39" s="630"/>
      <c r="Y39" s="631"/>
      <c r="Z39" s="656">
        <v>6.8</v>
      </c>
      <c r="AA39" s="656"/>
      <c r="AB39" s="656"/>
      <c r="AC39" s="656"/>
      <c r="AD39" s="657">
        <v>267856</v>
      </c>
      <c r="AE39" s="657"/>
      <c r="AF39" s="657"/>
      <c r="AG39" s="657"/>
      <c r="AH39" s="657"/>
      <c r="AI39" s="657"/>
      <c r="AJ39" s="657"/>
      <c r="AK39" s="657"/>
      <c r="AL39" s="632">
        <v>0.1</v>
      </c>
      <c r="AM39" s="633"/>
      <c r="AN39" s="633"/>
      <c r="AO39" s="658"/>
      <c r="AQ39" s="664" t="s">
        <v>338</v>
      </c>
      <c r="AR39" s="665"/>
      <c r="AS39" s="665"/>
      <c r="AT39" s="665"/>
      <c r="AU39" s="665"/>
      <c r="AV39" s="665"/>
      <c r="AW39" s="665"/>
      <c r="AX39" s="665"/>
      <c r="AY39" s="666"/>
      <c r="AZ39" s="629">
        <v>1384765</v>
      </c>
      <c r="BA39" s="630"/>
      <c r="BB39" s="630"/>
      <c r="BC39" s="630"/>
      <c r="BD39" s="640"/>
      <c r="BE39" s="640"/>
      <c r="BF39" s="667"/>
      <c r="BG39" s="671" t="s">
        <v>339</v>
      </c>
      <c r="BH39" s="668"/>
      <c r="BI39" s="668"/>
      <c r="BJ39" s="668"/>
      <c r="BK39" s="668"/>
      <c r="BL39" s="668"/>
      <c r="BM39" s="668"/>
      <c r="BN39" s="668"/>
      <c r="BO39" s="668"/>
      <c r="BP39" s="668"/>
      <c r="BQ39" s="668"/>
      <c r="BR39" s="668"/>
      <c r="BS39" s="668"/>
      <c r="BT39" s="668"/>
      <c r="BU39" s="669"/>
      <c r="BV39" s="629">
        <v>226486</v>
      </c>
      <c r="BW39" s="630"/>
      <c r="BX39" s="630"/>
      <c r="BY39" s="630"/>
      <c r="BZ39" s="630"/>
      <c r="CA39" s="630"/>
      <c r="CB39" s="670"/>
      <c r="CD39" s="671" t="s">
        <v>340</v>
      </c>
      <c r="CE39" s="668"/>
      <c r="CF39" s="668"/>
      <c r="CG39" s="668"/>
      <c r="CH39" s="668"/>
      <c r="CI39" s="668"/>
      <c r="CJ39" s="668"/>
      <c r="CK39" s="668"/>
      <c r="CL39" s="668"/>
      <c r="CM39" s="668"/>
      <c r="CN39" s="668"/>
      <c r="CO39" s="668"/>
      <c r="CP39" s="668"/>
      <c r="CQ39" s="669"/>
      <c r="CR39" s="629">
        <v>13454990</v>
      </c>
      <c r="CS39" s="640"/>
      <c r="CT39" s="640"/>
      <c r="CU39" s="640"/>
      <c r="CV39" s="640"/>
      <c r="CW39" s="640"/>
      <c r="CX39" s="640"/>
      <c r="CY39" s="641"/>
      <c r="CZ39" s="632">
        <v>2.1</v>
      </c>
      <c r="DA39" s="642"/>
      <c r="DB39" s="642"/>
      <c r="DC39" s="643"/>
      <c r="DD39" s="635">
        <v>13407368</v>
      </c>
      <c r="DE39" s="640"/>
      <c r="DF39" s="640"/>
      <c r="DG39" s="640"/>
      <c r="DH39" s="640"/>
      <c r="DI39" s="640"/>
      <c r="DJ39" s="640"/>
      <c r="DK39" s="641"/>
      <c r="DL39" s="635" t="s">
        <v>244</v>
      </c>
      <c r="DM39" s="640"/>
      <c r="DN39" s="640"/>
      <c r="DO39" s="640"/>
      <c r="DP39" s="640"/>
      <c r="DQ39" s="640"/>
      <c r="DR39" s="640"/>
      <c r="DS39" s="640"/>
      <c r="DT39" s="640"/>
      <c r="DU39" s="640"/>
      <c r="DV39" s="641"/>
      <c r="DW39" s="632" t="s">
        <v>244</v>
      </c>
      <c r="DX39" s="642"/>
      <c r="DY39" s="642"/>
      <c r="DZ39" s="642"/>
      <c r="EA39" s="642"/>
      <c r="EB39" s="642"/>
      <c r="EC39" s="663"/>
    </row>
    <row r="40" spans="2:133" ht="11.25" customHeight="1" x14ac:dyDescent="0.2">
      <c r="B40" s="626" t="s">
        <v>341</v>
      </c>
      <c r="C40" s="627"/>
      <c r="D40" s="627"/>
      <c r="E40" s="627"/>
      <c r="F40" s="627"/>
      <c r="G40" s="627"/>
      <c r="H40" s="627"/>
      <c r="I40" s="627"/>
      <c r="J40" s="627"/>
      <c r="K40" s="627"/>
      <c r="L40" s="627"/>
      <c r="M40" s="627"/>
      <c r="N40" s="627"/>
      <c r="O40" s="627"/>
      <c r="P40" s="627"/>
      <c r="Q40" s="628"/>
      <c r="R40" s="629">
        <v>56144507</v>
      </c>
      <c r="S40" s="630"/>
      <c r="T40" s="630"/>
      <c r="U40" s="630"/>
      <c r="V40" s="630"/>
      <c r="W40" s="630"/>
      <c r="X40" s="630"/>
      <c r="Y40" s="631"/>
      <c r="Z40" s="656">
        <v>8.6</v>
      </c>
      <c r="AA40" s="656"/>
      <c r="AB40" s="656"/>
      <c r="AC40" s="656"/>
      <c r="AD40" s="657" t="s">
        <v>129</v>
      </c>
      <c r="AE40" s="657"/>
      <c r="AF40" s="657"/>
      <c r="AG40" s="657"/>
      <c r="AH40" s="657"/>
      <c r="AI40" s="657"/>
      <c r="AJ40" s="657"/>
      <c r="AK40" s="657"/>
      <c r="AL40" s="632" t="s">
        <v>129</v>
      </c>
      <c r="AM40" s="633"/>
      <c r="AN40" s="633"/>
      <c r="AO40" s="658"/>
      <c r="AQ40" s="664" t="s">
        <v>342</v>
      </c>
      <c r="AR40" s="665"/>
      <c r="AS40" s="665"/>
      <c r="AT40" s="665"/>
      <c r="AU40" s="665"/>
      <c r="AV40" s="665"/>
      <c r="AW40" s="665"/>
      <c r="AX40" s="665"/>
      <c r="AY40" s="666"/>
      <c r="AZ40" s="629">
        <v>208011</v>
      </c>
      <c r="BA40" s="630"/>
      <c r="BB40" s="630"/>
      <c r="BC40" s="630"/>
      <c r="BD40" s="640"/>
      <c r="BE40" s="640"/>
      <c r="BF40" s="667"/>
      <c r="BG40" s="672" t="s">
        <v>343</v>
      </c>
      <c r="BH40" s="673"/>
      <c r="BI40" s="673"/>
      <c r="BJ40" s="673"/>
      <c r="BK40" s="673"/>
      <c r="BL40" s="222"/>
      <c r="BM40" s="668" t="s">
        <v>344</v>
      </c>
      <c r="BN40" s="668"/>
      <c r="BO40" s="668"/>
      <c r="BP40" s="668"/>
      <c r="BQ40" s="668"/>
      <c r="BR40" s="668"/>
      <c r="BS40" s="668"/>
      <c r="BT40" s="668"/>
      <c r="BU40" s="669"/>
      <c r="BV40" s="629">
        <v>107</v>
      </c>
      <c r="BW40" s="630"/>
      <c r="BX40" s="630"/>
      <c r="BY40" s="630"/>
      <c r="BZ40" s="630"/>
      <c r="CA40" s="630"/>
      <c r="CB40" s="670"/>
      <c r="CD40" s="671" t="s">
        <v>345</v>
      </c>
      <c r="CE40" s="668"/>
      <c r="CF40" s="668"/>
      <c r="CG40" s="668"/>
      <c r="CH40" s="668"/>
      <c r="CI40" s="668"/>
      <c r="CJ40" s="668"/>
      <c r="CK40" s="668"/>
      <c r="CL40" s="668"/>
      <c r="CM40" s="668"/>
      <c r="CN40" s="668"/>
      <c r="CO40" s="668"/>
      <c r="CP40" s="668"/>
      <c r="CQ40" s="669"/>
      <c r="CR40" s="629">
        <v>36156059</v>
      </c>
      <c r="CS40" s="630"/>
      <c r="CT40" s="630"/>
      <c r="CU40" s="630"/>
      <c r="CV40" s="630"/>
      <c r="CW40" s="630"/>
      <c r="CX40" s="630"/>
      <c r="CY40" s="631"/>
      <c r="CZ40" s="632">
        <v>5.6</v>
      </c>
      <c r="DA40" s="642"/>
      <c r="DB40" s="642"/>
      <c r="DC40" s="643"/>
      <c r="DD40" s="635">
        <v>152969</v>
      </c>
      <c r="DE40" s="630"/>
      <c r="DF40" s="630"/>
      <c r="DG40" s="630"/>
      <c r="DH40" s="630"/>
      <c r="DI40" s="630"/>
      <c r="DJ40" s="630"/>
      <c r="DK40" s="631"/>
      <c r="DL40" s="635" t="s">
        <v>129</v>
      </c>
      <c r="DM40" s="630"/>
      <c r="DN40" s="630"/>
      <c r="DO40" s="630"/>
      <c r="DP40" s="630"/>
      <c r="DQ40" s="630"/>
      <c r="DR40" s="630"/>
      <c r="DS40" s="630"/>
      <c r="DT40" s="630"/>
      <c r="DU40" s="630"/>
      <c r="DV40" s="631"/>
      <c r="DW40" s="632" t="s">
        <v>129</v>
      </c>
      <c r="DX40" s="642"/>
      <c r="DY40" s="642"/>
      <c r="DZ40" s="642"/>
      <c r="EA40" s="642"/>
      <c r="EB40" s="642"/>
      <c r="EC40" s="663"/>
    </row>
    <row r="41" spans="2:133" ht="11.25" customHeight="1" x14ac:dyDescent="0.2">
      <c r="B41" s="626" t="s">
        <v>346</v>
      </c>
      <c r="C41" s="627"/>
      <c r="D41" s="627"/>
      <c r="E41" s="627"/>
      <c r="F41" s="627"/>
      <c r="G41" s="627"/>
      <c r="H41" s="627"/>
      <c r="I41" s="627"/>
      <c r="J41" s="627"/>
      <c r="K41" s="627"/>
      <c r="L41" s="627"/>
      <c r="M41" s="627"/>
      <c r="N41" s="627"/>
      <c r="O41" s="627"/>
      <c r="P41" s="627"/>
      <c r="Q41" s="628"/>
      <c r="R41" s="629" t="s">
        <v>244</v>
      </c>
      <c r="S41" s="630"/>
      <c r="T41" s="630"/>
      <c r="U41" s="630"/>
      <c r="V41" s="630"/>
      <c r="W41" s="630"/>
      <c r="X41" s="630"/>
      <c r="Y41" s="631"/>
      <c r="Z41" s="656" t="s">
        <v>244</v>
      </c>
      <c r="AA41" s="656"/>
      <c r="AB41" s="656"/>
      <c r="AC41" s="656"/>
      <c r="AD41" s="657" t="s">
        <v>244</v>
      </c>
      <c r="AE41" s="657"/>
      <c r="AF41" s="657"/>
      <c r="AG41" s="657"/>
      <c r="AH41" s="657"/>
      <c r="AI41" s="657"/>
      <c r="AJ41" s="657"/>
      <c r="AK41" s="657"/>
      <c r="AL41" s="632" t="s">
        <v>244</v>
      </c>
      <c r="AM41" s="633"/>
      <c r="AN41" s="633"/>
      <c r="AO41" s="658"/>
      <c r="AQ41" s="664" t="s">
        <v>347</v>
      </c>
      <c r="AR41" s="665"/>
      <c r="AS41" s="665"/>
      <c r="AT41" s="665"/>
      <c r="AU41" s="665"/>
      <c r="AV41" s="665"/>
      <c r="AW41" s="665"/>
      <c r="AX41" s="665"/>
      <c r="AY41" s="666"/>
      <c r="AZ41" s="629">
        <v>6307279</v>
      </c>
      <c r="BA41" s="630"/>
      <c r="BB41" s="630"/>
      <c r="BC41" s="630"/>
      <c r="BD41" s="640"/>
      <c r="BE41" s="640"/>
      <c r="BF41" s="667"/>
      <c r="BG41" s="672"/>
      <c r="BH41" s="673"/>
      <c r="BI41" s="673"/>
      <c r="BJ41" s="673"/>
      <c r="BK41" s="673"/>
      <c r="BL41" s="222"/>
      <c r="BM41" s="668" t="s">
        <v>348</v>
      </c>
      <c r="BN41" s="668"/>
      <c r="BO41" s="668"/>
      <c r="BP41" s="668"/>
      <c r="BQ41" s="668"/>
      <c r="BR41" s="668"/>
      <c r="BS41" s="668"/>
      <c r="BT41" s="668"/>
      <c r="BU41" s="669"/>
      <c r="BV41" s="629">
        <v>1</v>
      </c>
      <c r="BW41" s="630"/>
      <c r="BX41" s="630"/>
      <c r="BY41" s="630"/>
      <c r="BZ41" s="630"/>
      <c r="CA41" s="630"/>
      <c r="CB41" s="670"/>
      <c r="CD41" s="671" t="s">
        <v>349</v>
      </c>
      <c r="CE41" s="668"/>
      <c r="CF41" s="668"/>
      <c r="CG41" s="668"/>
      <c r="CH41" s="668"/>
      <c r="CI41" s="668"/>
      <c r="CJ41" s="668"/>
      <c r="CK41" s="668"/>
      <c r="CL41" s="668"/>
      <c r="CM41" s="668"/>
      <c r="CN41" s="668"/>
      <c r="CO41" s="668"/>
      <c r="CP41" s="668"/>
      <c r="CQ41" s="669"/>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350</v>
      </c>
      <c r="C42" s="627"/>
      <c r="D42" s="627"/>
      <c r="E42" s="627"/>
      <c r="F42" s="627"/>
      <c r="G42" s="627"/>
      <c r="H42" s="627"/>
      <c r="I42" s="627"/>
      <c r="J42" s="627"/>
      <c r="K42" s="627"/>
      <c r="L42" s="627"/>
      <c r="M42" s="627"/>
      <c r="N42" s="627"/>
      <c r="O42" s="627"/>
      <c r="P42" s="627"/>
      <c r="Q42" s="628"/>
      <c r="R42" s="629" t="s">
        <v>244</v>
      </c>
      <c r="S42" s="630"/>
      <c r="T42" s="630"/>
      <c r="U42" s="630"/>
      <c r="V42" s="630"/>
      <c r="W42" s="630"/>
      <c r="X42" s="630"/>
      <c r="Y42" s="631"/>
      <c r="Z42" s="656" t="s">
        <v>129</v>
      </c>
      <c r="AA42" s="656"/>
      <c r="AB42" s="656"/>
      <c r="AC42" s="656"/>
      <c r="AD42" s="657" t="s">
        <v>244</v>
      </c>
      <c r="AE42" s="657"/>
      <c r="AF42" s="657"/>
      <c r="AG42" s="657"/>
      <c r="AH42" s="657"/>
      <c r="AI42" s="657"/>
      <c r="AJ42" s="657"/>
      <c r="AK42" s="657"/>
      <c r="AL42" s="632" t="s">
        <v>244</v>
      </c>
      <c r="AM42" s="633"/>
      <c r="AN42" s="633"/>
      <c r="AO42" s="658"/>
      <c r="AQ42" s="676" t="s">
        <v>351</v>
      </c>
      <c r="AR42" s="677"/>
      <c r="AS42" s="677"/>
      <c r="AT42" s="677"/>
      <c r="AU42" s="677"/>
      <c r="AV42" s="677"/>
      <c r="AW42" s="677"/>
      <c r="AX42" s="677"/>
      <c r="AY42" s="678"/>
      <c r="AZ42" s="609">
        <v>26363771</v>
      </c>
      <c r="BA42" s="644"/>
      <c r="BB42" s="644"/>
      <c r="BC42" s="644"/>
      <c r="BD42" s="610"/>
      <c r="BE42" s="610"/>
      <c r="BF42" s="659"/>
      <c r="BG42" s="674"/>
      <c r="BH42" s="675"/>
      <c r="BI42" s="675"/>
      <c r="BJ42" s="675"/>
      <c r="BK42" s="675"/>
      <c r="BL42" s="223"/>
      <c r="BM42" s="660" t="s">
        <v>352</v>
      </c>
      <c r="BN42" s="660"/>
      <c r="BO42" s="660"/>
      <c r="BP42" s="660"/>
      <c r="BQ42" s="660"/>
      <c r="BR42" s="660"/>
      <c r="BS42" s="660"/>
      <c r="BT42" s="660"/>
      <c r="BU42" s="661"/>
      <c r="BV42" s="609">
        <v>306</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71671787</v>
      </c>
      <c r="CS42" s="640"/>
      <c r="CT42" s="640"/>
      <c r="CU42" s="640"/>
      <c r="CV42" s="640"/>
      <c r="CW42" s="640"/>
      <c r="CX42" s="640"/>
      <c r="CY42" s="641"/>
      <c r="CZ42" s="632">
        <v>11.2</v>
      </c>
      <c r="DA42" s="642"/>
      <c r="DB42" s="642"/>
      <c r="DC42" s="643"/>
      <c r="DD42" s="635">
        <v>16348816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354</v>
      </c>
      <c r="C43" s="627"/>
      <c r="D43" s="627"/>
      <c r="E43" s="627"/>
      <c r="F43" s="627"/>
      <c r="G43" s="627"/>
      <c r="H43" s="627"/>
      <c r="I43" s="627"/>
      <c r="J43" s="627"/>
      <c r="K43" s="627"/>
      <c r="L43" s="627"/>
      <c r="M43" s="627"/>
      <c r="N43" s="627"/>
      <c r="O43" s="627"/>
      <c r="P43" s="627"/>
      <c r="Q43" s="628"/>
      <c r="R43" s="629">
        <v>18943907</v>
      </c>
      <c r="S43" s="630"/>
      <c r="T43" s="630"/>
      <c r="U43" s="630"/>
      <c r="V43" s="630"/>
      <c r="W43" s="630"/>
      <c r="X43" s="630"/>
      <c r="Y43" s="631"/>
      <c r="Z43" s="656">
        <v>2.9</v>
      </c>
      <c r="AA43" s="656"/>
      <c r="AB43" s="656"/>
      <c r="AC43" s="656"/>
      <c r="AD43" s="657" t="s">
        <v>244</v>
      </c>
      <c r="AE43" s="657"/>
      <c r="AF43" s="657"/>
      <c r="AG43" s="657"/>
      <c r="AH43" s="657"/>
      <c r="AI43" s="657"/>
      <c r="AJ43" s="657"/>
      <c r="AK43" s="657"/>
      <c r="AL43" s="632" t="s">
        <v>129</v>
      </c>
      <c r="AM43" s="633"/>
      <c r="AN43" s="633"/>
      <c r="AO43" s="658"/>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940714</v>
      </c>
      <c r="CS43" s="640"/>
      <c r="CT43" s="640"/>
      <c r="CU43" s="640"/>
      <c r="CV43" s="640"/>
      <c r="CW43" s="640"/>
      <c r="CX43" s="640"/>
      <c r="CY43" s="641"/>
      <c r="CZ43" s="632">
        <v>0.1</v>
      </c>
      <c r="DA43" s="642"/>
      <c r="DB43" s="642"/>
      <c r="DC43" s="643"/>
      <c r="DD43" s="635">
        <v>940714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356</v>
      </c>
      <c r="C44" s="607"/>
      <c r="D44" s="607"/>
      <c r="E44" s="607"/>
      <c r="F44" s="607"/>
      <c r="G44" s="607"/>
      <c r="H44" s="607"/>
      <c r="I44" s="607"/>
      <c r="J44" s="607"/>
      <c r="K44" s="607"/>
      <c r="L44" s="607"/>
      <c r="M44" s="607"/>
      <c r="N44" s="607"/>
      <c r="O44" s="607"/>
      <c r="P44" s="607"/>
      <c r="Q44" s="608"/>
      <c r="R44" s="609">
        <v>654914371</v>
      </c>
      <c r="S44" s="644"/>
      <c r="T44" s="644"/>
      <c r="U44" s="644"/>
      <c r="V44" s="644"/>
      <c r="W44" s="644"/>
      <c r="X44" s="644"/>
      <c r="Y44" s="645"/>
      <c r="Z44" s="646">
        <v>100</v>
      </c>
      <c r="AA44" s="646"/>
      <c r="AB44" s="646"/>
      <c r="AC44" s="646"/>
      <c r="AD44" s="647">
        <v>320701688</v>
      </c>
      <c r="AE44" s="647"/>
      <c r="AF44" s="647"/>
      <c r="AG44" s="647"/>
      <c r="AH44" s="647"/>
      <c r="AI44" s="647"/>
      <c r="AJ44" s="647"/>
      <c r="AK44" s="647"/>
      <c r="AL44" s="612">
        <v>100</v>
      </c>
      <c r="AM44" s="648"/>
      <c r="AN44" s="648"/>
      <c r="AO44" s="649"/>
      <c r="CD44" s="650" t="s">
        <v>303</v>
      </c>
      <c r="CE44" s="651"/>
      <c r="CF44" s="626" t="s">
        <v>357</v>
      </c>
      <c r="CG44" s="627"/>
      <c r="CH44" s="627"/>
      <c r="CI44" s="627"/>
      <c r="CJ44" s="627"/>
      <c r="CK44" s="627"/>
      <c r="CL44" s="627"/>
      <c r="CM44" s="627"/>
      <c r="CN44" s="627"/>
      <c r="CO44" s="627"/>
      <c r="CP44" s="627"/>
      <c r="CQ44" s="628"/>
      <c r="CR44" s="629">
        <v>71658587</v>
      </c>
      <c r="CS44" s="630"/>
      <c r="CT44" s="630"/>
      <c r="CU44" s="630"/>
      <c r="CV44" s="630"/>
      <c r="CW44" s="630"/>
      <c r="CX44" s="630"/>
      <c r="CY44" s="631"/>
      <c r="CZ44" s="632">
        <v>11.2</v>
      </c>
      <c r="DA44" s="633"/>
      <c r="DB44" s="633"/>
      <c r="DC44" s="634"/>
      <c r="DD44" s="635">
        <v>16348716</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358</v>
      </c>
      <c r="CG45" s="627"/>
      <c r="CH45" s="627"/>
      <c r="CI45" s="627"/>
      <c r="CJ45" s="627"/>
      <c r="CK45" s="627"/>
      <c r="CL45" s="627"/>
      <c r="CM45" s="627"/>
      <c r="CN45" s="627"/>
      <c r="CO45" s="627"/>
      <c r="CP45" s="627"/>
      <c r="CQ45" s="628"/>
      <c r="CR45" s="629">
        <v>24329675</v>
      </c>
      <c r="CS45" s="640"/>
      <c r="CT45" s="640"/>
      <c r="CU45" s="640"/>
      <c r="CV45" s="640"/>
      <c r="CW45" s="640"/>
      <c r="CX45" s="640"/>
      <c r="CY45" s="641"/>
      <c r="CZ45" s="632">
        <v>3.8</v>
      </c>
      <c r="DA45" s="642"/>
      <c r="DB45" s="642"/>
      <c r="DC45" s="643"/>
      <c r="DD45" s="635">
        <v>2350205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360</v>
      </c>
      <c r="CG46" s="627"/>
      <c r="CH46" s="627"/>
      <c r="CI46" s="627"/>
      <c r="CJ46" s="627"/>
      <c r="CK46" s="627"/>
      <c r="CL46" s="627"/>
      <c r="CM46" s="627"/>
      <c r="CN46" s="627"/>
      <c r="CO46" s="627"/>
      <c r="CP46" s="627"/>
      <c r="CQ46" s="628"/>
      <c r="CR46" s="629">
        <v>46055890</v>
      </c>
      <c r="CS46" s="630"/>
      <c r="CT46" s="630"/>
      <c r="CU46" s="630"/>
      <c r="CV46" s="630"/>
      <c r="CW46" s="630"/>
      <c r="CX46" s="630"/>
      <c r="CY46" s="631"/>
      <c r="CZ46" s="632">
        <v>7.2</v>
      </c>
      <c r="DA46" s="633"/>
      <c r="DB46" s="633"/>
      <c r="DC46" s="634"/>
      <c r="DD46" s="635">
        <v>13860689</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13200</v>
      </c>
      <c r="CS47" s="640"/>
      <c r="CT47" s="640"/>
      <c r="CU47" s="640"/>
      <c r="CV47" s="640"/>
      <c r="CW47" s="640"/>
      <c r="CX47" s="640"/>
      <c r="CY47" s="641"/>
      <c r="CZ47" s="632">
        <v>0</v>
      </c>
      <c r="DA47" s="642"/>
      <c r="DB47" s="642"/>
      <c r="DC47" s="643"/>
      <c r="DD47" s="635">
        <v>100</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244</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365</v>
      </c>
      <c r="CE49" s="607"/>
      <c r="CF49" s="607"/>
      <c r="CG49" s="607"/>
      <c r="CH49" s="607"/>
      <c r="CI49" s="607"/>
      <c r="CJ49" s="607"/>
      <c r="CK49" s="607"/>
      <c r="CL49" s="607"/>
      <c r="CM49" s="607"/>
      <c r="CN49" s="607"/>
      <c r="CO49" s="607"/>
      <c r="CP49" s="607"/>
      <c r="CQ49" s="608"/>
      <c r="CR49" s="609">
        <v>640991108</v>
      </c>
      <c r="CS49" s="610"/>
      <c r="CT49" s="610"/>
      <c r="CU49" s="610"/>
      <c r="CV49" s="610"/>
      <c r="CW49" s="610"/>
      <c r="CX49" s="610"/>
      <c r="CY49" s="611"/>
      <c r="CZ49" s="612">
        <v>100</v>
      </c>
      <c r="DA49" s="613"/>
      <c r="DB49" s="613"/>
      <c r="DC49" s="614"/>
      <c r="DD49" s="615">
        <v>371570359</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customSheetViews>
    <customSheetView guid="{CABDA31F-BA93-45C6-84AE-3BD72D95DD2C}" showGridLines="0" fitToPage="1" hiddenRows="1" hiddenColumns="1">
      <pageMargins left="0" right="0" top="0.39370078740157483" bottom="0.39370078740157483" header="0.19685039370078741" footer="0.19685039370078741"/>
      <printOptions horizontalCentered="1"/>
      <pageSetup paperSize="9" scale="61" orientation="landscape"/>
      <headerFooter alignWithMargins="0">
        <oddFooter>&amp;C&amp;P/&amp;N</oddFooter>
      </headerFooter>
    </customSheetView>
  </customSheetViews>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367</v>
      </c>
      <c r="DK2" s="1121"/>
      <c r="DL2" s="1121"/>
      <c r="DM2" s="1121"/>
      <c r="DN2" s="1121"/>
      <c r="DO2" s="1122"/>
      <c r="DP2" s="231"/>
      <c r="DQ2" s="1120" t="s">
        <v>368</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35"/>
      <c r="BA5" s="235"/>
      <c r="BB5" s="235"/>
      <c r="BC5" s="235"/>
      <c r="BD5" s="235"/>
      <c r="BE5" s="236"/>
      <c r="BF5" s="236"/>
      <c r="BG5" s="236"/>
      <c r="BH5" s="236"/>
      <c r="BI5" s="236"/>
      <c r="BJ5" s="236"/>
      <c r="BK5" s="236"/>
      <c r="BL5" s="236"/>
      <c r="BM5" s="236"/>
      <c r="BN5" s="236"/>
      <c r="BO5" s="236"/>
      <c r="BP5" s="236"/>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388</v>
      </c>
      <c r="C7" s="1077"/>
      <c r="D7" s="1077"/>
      <c r="E7" s="1077"/>
      <c r="F7" s="1077"/>
      <c r="G7" s="1077"/>
      <c r="H7" s="1077"/>
      <c r="I7" s="1077"/>
      <c r="J7" s="1077"/>
      <c r="K7" s="1077"/>
      <c r="L7" s="1077"/>
      <c r="M7" s="1077"/>
      <c r="N7" s="1077"/>
      <c r="O7" s="1077"/>
      <c r="P7" s="1078"/>
      <c r="Q7" s="1131">
        <v>653865</v>
      </c>
      <c r="R7" s="1132"/>
      <c r="S7" s="1132"/>
      <c r="T7" s="1132"/>
      <c r="U7" s="1132"/>
      <c r="V7" s="1132">
        <v>640100</v>
      </c>
      <c r="W7" s="1132"/>
      <c r="X7" s="1132"/>
      <c r="Y7" s="1132"/>
      <c r="Z7" s="1132"/>
      <c r="AA7" s="1132">
        <v>13764</v>
      </c>
      <c r="AB7" s="1132"/>
      <c r="AC7" s="1132"/>
      <c r="AD7" s="1132"/>
      <c r="AE7" s="1133"/>
      <c r="AF7" s="1134">
        <v>7328</v>
      </c>
      <c r="AG7" s="1135"/>
      <c r="AH7" s="1135"/>
      <c r="AI7" s="1135"/>
      <c r="AJ7" s="1136"/>
      <c r="AK7" s="1137" t="s">
        <v>638</v>
      </c>
      <c r="AL7" s="1138"/>
      <c r="AM7" s="1138"/>
      <c r="AN7" s="1138"/>
      <c r="AO7" s="1138"/>
      <c r="AP7" s="1138">
        <v>465173</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599</v>
      </c>
      <c r="BT7" s="1129"/>
      <c r="BU7" s="1129"/>
      <c r="BV7" s="1129"/>
      <c r="BW7" s="1129"/>
      <c r="BX7" s="1129"/>
      <c r="BY7" s="1129"/>
      <c r="BZ7" s="1129"/>
      <c r="CA7" s="1129"/>
      <c r="CB7" s="1129"/>
      <c r="CC7" s="1129"/>
      <c r="CD7" s="1129"/>
      <c r="CE7" s="1129"/>
      <c r="CF7" s="1129"/>
      <c r="CG7" s="1141"/>
      <c r="CH7" s="1125">
        <v>2</v>
      </c>
      <c r="CI7" s="1126"/>
      <c r="CJ7" s="1126"/>
      <c r="CK7" s="1126"/>
      <c r="CL7" s="1127"/>
      <c r="CM7" s="1125">
        <v>249</v>
      </c>
      <c r="CN7" s="1126"/>
      <c r="CO7" s="1126"/>
      <c r="CP7" s="1126"/>
      <c r="CQ7" s="1127"/>
      <c r="CR7" s="1125">
        <v>200</v>
      </c>
      <c r="CS7" s="1126"/>
      <c r="CT7" s="1126"/>
      <c r="CU7" s="1126"/>
      <c r="CV7" s="1127"/>
      <c r="CW7" s="1125">
        <v>45</v>
      </c>
      <c r="CX7" s="1126"/>
      <c r="CY7" s="1126"/>
      <c r="CZ7" s="1126"/>
      <c r="DA7" s="1127"/>
      <c r="DB7" s="1125">
        <v>0</v>
      </c>
      <c r="DC7" s="1126"/>
      <c r="DD7" s="1126"/>
      <c r="DE7" s="1126"/>
      <c r="DF7" s="1127"/>
      <c r="DG7" s="1125">
        <v>0</v>
      </c>
      <c r="DH7" s="1126"/>
      <c r="DI7" s="1126"/>
      <c r="DJ7" s="1126"/>
      <c r="DK7" s="1127"/>
      <c r="DL7" s="1125">
        <v>0</v>
      </c>
      <c r="DM7" s="1126"/>
      <c r="DN7" s="1126"/>
      <c r="DO7" s="1126"/>
      <c r="DP7" s="1127"/>
      <c r="DQ7" s="1125">
        <v>0</v>
      </c>
      <c r="DR7" s="1126"/>
      <c r="DS7" s="1126"/>
      <c r="DT7" s="1126"/>
      <c r="DU7" s="1127"/>
      <c r="DV7" s="1128"/>
      <c r="DW7" s="1129"/>
      <c r="DX7" s="1129"/>
      <c r="DY7" s="1129"/>
      <c r="DZ7" s="1130"/>
      <c r="EA7" s="237"/>
    </row>
    <row r="8" spans="1:131" s="238" customFormat="1" ht="26.25" customHeight="1" x14ac:dyDescent="0.2">
      <c r="A8" s="241">
        <v>2</v>
      </c>
      <c r="B8" s="1059" t="s">
        <v>389</v>
      </c>
      <c r="C8" s="1060"/>
      <c r="D8" s="1060"/>
      <c r="E8" s="1060"/>
      <c r="F8" s="1060"/>
      <c r="G8" s="1060"/>
      <c r="H8" s="1060"/>
      <c r="I8" s="1060"/>
      <c r="J8" s="1060"/>
      <c r="K8" s="1060"/>
      <c r="L8" s="1060"/>
      <c r="M8" s="1060"/>
      <c r="N8" s="1060"/>
      <c r="O8" s="1060"/>
      <c r="P8" s="1061"/>
      <c r="Q8" s="1067">
        <v>126</v>
      </c>
      <c r="R8" s="1068"/>
      <c r="S8" s="1068"/>
      <c r="T8" s="1068"/>
      <c r="U8" s="1068"/>
      <c r="V8" s="1068">
        <v>30</v>
      </c>
      <c r="W8" s="1068"/>
      <c r="X8" s="1068"/>
      <c r="Y8" s="1068"/>
      <c r="Z8" s="1068"/>
      <c r="AA8" s="1068">
        <v>95</v>
      </c>
      <c r="AB8" s="1068"/>
      <c r="AC8" s="1068"/>
      <c r="AD8" s="1068"/>
      <c r="AE8" s="1069"/>
      <c r="AF8" s="1064" t="s">
        <v>390</v>
      </c>
      <c r="AG8" s="1065"/>
      <c r="AH8" s="1065"/>
      <c r="AI8" s="1065"/>
      <c r="AJ8" s="1066"/>
      <c r="AK8" s="1109">
        <v>3</v>
      </c>
      <c r="AL8" s="1110"/>
      <c r="AM8" s="1110"/>
      <c r="AN8" s="1110"/>
      <c r="AO8" s="1110"/>
      <c r="AP8" s="1110">
        <v>309</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600</v>
      </c>
      <c r="BT8" s="1022"/>
      <c r="BU8" s="1022"/>
      <c r="BV8" s="1022"/>
      <c r="BW8" s="1022"/>
      <c r="BX8" s="1022"/>
      <c r="BY8" s="1022"/>
      <c r="BZ8" s="1022"/>
      <c r="CA8" s="1022"/>
      <c r="CB8" s="1022"/>
      <c r="CC8" s="1022"/>
      <c r="CD8" s="1022"/>
      <c r="CE8" s="1022"/>
      <c r="CF8" s="1022"/>
      <c r="CG8" s="1043"/>
      <c r="CH8" s="1018">
        <v>33</v>
      </c>
      <c r="CI8" s="1019"/>
      <c r="CJ8" s="1019"/>
      <c r="CK8" s="1019"/>
      <c r="CL8" s="1020"/>
      <c r="CM8" s="1018">
        <v>510</v>
      </c>
      <c r="CN8" s="1019"/>
      <c r="CO8" s="1019"/>
      <c r="CP8" s="1019"/>
      <c r="CQ8" s="1020"/>
      <c r="CR8" s="1018">
        <v>165</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37"/>
    </row>
    <row r="9" spans="1:131" s="238" customFormat="1" ht="26.25" customHeight="1" x14ac:dyDescent="0.2">
      <c r="A9" s="241">
        <v>3</v>
      </c>
      <c r="B9" s="1059" t="s">
        <v>391</v>
      </c>
      <c r="C9" s="1060"/>
      <c r="D9" s="1060"/>
      <c r="E9" s="1060"/>
      <c r="F9" s="1060"/>
      <c r="G9" s="1060"/>
      <c r="H9" s="1060"/>
      <c r="I9" s="1060"/>
      <c r="J9" s="1060"/>
      <c r="K9" s="1060"/>
      <c r="L9" s="1060"/>
      <c r="M9" s="1060"/>
      <c r="N9" s="1060"/>
      <c r="O9" s="1060"/>
      <c r="P9" s="1061"/>
      <c r="Q9" s="1067">
        <v>46</v>
      </c>
      <c r="R9" s="1068"/>
      <c r="S9" s="1068"/>
      <c r="T9" s="1068"/>
      <c r="U9" s="1068"/>
      <c r="V9" s="1068">
        <v>46</v>
      </c>
      <c r="W9" s="1068"/>
      <c r="X9" s="1068"/>
      <c r="Y9" s="1068"/>
      <c r="Z9" s="1068"/>
      <c r="AA9" s="1068" t="s">
        <v>534</v>
      </c>
      <c r="AB9" s="1068"/>
      <c r="AC9" s="1068"/>
      <c r="AD9" s="1068"/>
      <c r="AE9" s="1069"/>
      <c r="AF9" s="1064" t="s">
        <v>392</v>
      </c>
      <c r="AG9" s="1065"/>
      <c r="AH9" s="1065"/>
      <c r="AI9" s="1065"/>
      <c r="AJ9" s="1066"/>
      <c r="AK9" s="1109">
        <v>46</v>
      </c>
      <c r="AL9" s="1110"/>
      <c r="AM9" s="1110"/>
      <c r="AN9" s="1110"/>
      <c r="AO9" s="1110"/>
      <c r="AP9" s="1110">
        <v>30</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601</v>
      </c>
      <c r="BT9" s="1022"/>
      <c r="BU9" s="1022"/>
      <c r="BV9" s="1022"/>
      <c r="BW9" s="1022"/>
      <c r="BX9" s="1022"/>
      <c r="BY9" s="1022"/>
      <c r="BZ9" s="1022"/>
      <c r="CA9" s="1022"/>
      <c r="CB9" s="1022"/>
      <c r="CC9" s="1022"/>
      <c r="CD9" s="1022"/>
      <c r="CE9" s="1022"/>
      <c r="CF9" s="1022"/>
      <c r="CG9" s="1043"/>
      <c r="CH9" s="1018" t="s">
        <v>625</v>
      </c>
      <c r="CI9" s="1019"/>
      <c r="CJ9" s="1019"/>
      <c r="CK9" s="1019"/>
      <c r="CL9" s="1020"/>
      <c r="CM9" s="1018">
        <v>331</v>
      </c>
      <c r="CN9" s="1019"/>
      <c r="CO9" s="1019"/>
      <c r="CP9" s="1019"/>
      <c r="CQ9" s="1020"/>
      <c r="CR9" s="1018">
        <v>30</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37"/>
    </row>
    <row r="10" spans="1:131" s="238" customFormat="1" ht="26.25" customHeight="1" x14ac:dyDescent="0.2">
      <c r="A10" s="241">
        <v>4</v>
      </c>
      <c r="B10" s="1059" t="s">
        <v>393</v>
      </c>
      <c r="C10" s="1060"/>
      <c r="D10" s="1060"/>
      <c r="E10" s="1060"/>
      <c r="F10" s="1060"/>
      <c r="G10" s="1060"/>
      <c r="H10" s="1060"/>
      <c r="I10" s="1060"/>
      <c r="J10" s="1060"/>
      <c r="K10" s="1060"/>
      <c r="L10" s="1060"/>
      <c r="M10" s="1060"/>
      <c r="N10" s="1060"/>
      <c r="O10" s="1060"/>
      <c r="P10" s="1061"/>
      <c r="Q10" s="1067">
        <v>853</v>
      </c>
      <c r="R10" s="1068"/>
      <c r="S10" s="1068"/>
      <c r="T10" s="1068"/>
      <c r="U10" s="1068"/>
      <c r="V10" s="1068">
        <v>840</v>
      </c>
      <c r="W10" s="1068"/>
      <c r="X10" s="1068"/>
      <c r="Y10" s="1068"/>
      <c r="Z10" s="1068"/>
      <c r="AA10" s="1068">
        <v>13</v>
      </c>
      <c r="AB10" s="1068"/>
      <c r="AC10" s="1068"/>
      <c r="AD10" s="1068"/>
      <c r="AE10" s="1069"/>
      <c r="AF10" s="1064" t="s">
        <v>392</v>
      </c>
      <c r="AG10" s="1065"/>
      <c r="AH10" s="1065"/>
      <c r="AI10" s="1065"/>
      <c r="AJ10" s="1066"/>
      <c r="AK10" s="1109">
        <v>736</v>
      </c>
      <c r="AL10" s="1110"/>
      <c r="AM10" s="1110"/>
      <c r="AN10" s="1110"/>
      <c r="AO10" s="1110"/>
      <c r="AP10" s="1110">
        <v>1911</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602</v>
      </c>
      <c r="BT10" s="1022"/>
      <c r="BU10" s="1022"/>
      <c r="BV10" s="1022"/>
      <c r="BW10" s="1022"/>
      <c r="BX10" s="1022"/>
      <c r="BY10" s="1022"/>
      <c r="BZ10" s="1022"/>
      <c r="CA10" s="1022"/>
      <c r="CB10" s="1022"/>
      <c r="CC10" s="1022"/>
      <c r="CD10" s="1022"/>
      <c r="CE10" s="1022"/>
      <c r="CF10" s="1022"/>
      <c r="CG10" s="1043"/>
      <c r="CH10" s="1018">
        <v>8</v>
      </c>
      <c r="CI10" s="1019"/>
      <c r="CJ10" s="1019"/>
      <c r="CK10" s="1019"/>
      <c r="CL10" s="1020"/>
      <c r="CM10" s="1018">
        <v>281</v>
      </c>
      <c r="CN10" s="1019"/>
      <c r="CO10" s="1019"/>
      <c r="CP10" s="1019"/>
      <c r="CQ10" s="1020"/>
      <c r="CR10" s="1018">
        <v>200</v>
      </c>
      <c r="CS10" s="1019"/>
      <c r="CT10" s="1019"/>
      <c r="CU10" s="1019"/>
      <c r="CV10" s="1020"/>
      <c r="CW10" s="1018">
        <v>343</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37"/>
    </row>
    <row r="11" spans="1:131" s="238" customFormat="1" ht="26.25" customHeight="1" x14ac:dyDescent="0.2">
      <c r="A11" s="241">
        <v>5</v>
      </c>
      <c r="B11" s="1059" t="s">
        <v>394</v>
      </c>
      <c r="C11" s="1060"/>
      <c r="D11" s="1060"/>
      <c r="E11" s="1060"/>
      <c r="F11" s="1060"/>
      <c r="G11" s="1060"/>
      <c r="H11" s="1060"/>
      <c r="I11" s="1060"/>
      <c r="J11" s="1060"/>
      <c r="K11" s="1060"/>
      <c r="L11" s="1060"/>
      <c r="M11" s="1060"/>
      <c r="N11" s="1060"/>
      <c r="O11" s="1060"/>
      <c r="P11" s="1061"/>
      <c r="Q11" s="1067">
        <v>373</v>
      </c>
      <c r="R11" s="1068"/>
      <c r="S11" s="1068"/>
      <c r="T11" s="1068"/>
      <c r="U11" s="1068"/>
      <c r="V11" s="1068">
        <v>349</v>
      </c>
      <c r="W11" s="1068"/>
      <c r="X11" s="1068"/>
      <c r="Y11" s="1068"/>
      <c r="Z11" s="1068"/>
      <c r="AA11" s="1068">
        <v>24</v>
      </c>
      <c r="AB11" s="1068"/>
      <c r="AC11" s="1068"/>
      <c r="AD11" s="1068"/>
      <c r="AE11" s="1069"/>
      <c r="AF11" s="1064" t="s">
        <v>392</v>
      </c>
      <c r="AG11" s="1065"/>
      <c r="AH11" s="1065"/>
      <c r="AI11" s="1065"/>
      <c r="AJ11" s="1066"/>
      <c r="AK11" s="1109">
        <v>303</v>
      </c>
      <c r="AL11" s="1110"/>
      <c r="AM11" s="1110"/>
      <c r="AN11" s="1110"/>
      <c r="AO11" s="1110"/>
      <c r="AP11" s="1110">
        <v>912</v>
      </c>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603</v>
      </c>
      <c r="BT11" s="1022"/>
      <c r="BU11" s="1022"/>
      <c r="BV11" s="1022"/>
      <c r="BW11" s="1022"/>
      <c r="BX11" s="1022"/>
      <c r="BY11" s="1022"/>
      <c r="BZ11" s="1022"/>
      <c r="CA11" s="1022"/>
      <c r="CB11" s="1022"/>
      <c r="CC11" s="1022"/>
      <c r="CD11" s="1022"/>
      <c r="CE11" s="1022"/>
      <c r="CF11" s="1022"/>
      <c r="CG11" s="1043"/>
      <c r="CH11" s="1018">
        <v>-4</v>
      </c>
      <c r="CI11" s="1019"/>
      <c r="CJ11" s="1019"/>
      <c r="CK11" s="1019"/>
      <c r="CL11" s="1020"/>
      <c r="CM11" s="1018">
        <v>209</v>
      </c>
      <c r="CN11" s="1019"/>
      <c r="CO11" s="1019"/>
      <c r="CP11" s="1019"/>
      <c r="CQ11" s="1020"/>
      <c r="CR11" s="1018">
        <v>124</v>
      </c>
      <c r="CS11" s="1019"/>
      <c r="CT11" s="1019"/>
      <c r="CU11" s="1019"/>
      <c r="CV11" s="1020"/>
      <c r="CW11" s="1018">
        <v>314</v>
      </c>
      <c r="CX11" s="1019"/>
      <c r="CY11" s="1019"/>
      <c r="CZ11" s="1019"/>
      <c r="DA11" s="1020"/>
      <c r="DB11" s="1018">
        <v>0</v>
      </c>
      <c r="DC11" s="1019"/>
      <c r="DD11" s="1019"/>
      <c r="DE11" s="1019"/>
      <c r="DF11" s="1020"/>
      <c r="DG11" s="1018">
        <v>0</v>
      </c>
      <c r="DH11" s="1019"/>
      <c r="DI11" s="1019"/>
      <c r="DJ11" s="1019"/>
      <c r="DK11" s="1020"/>
      <c r="DL11" s="1018">
        <v>0</v>
      </c>
      <c r="DM11" s="1019"/>
      <c r="DN11" s="1019"/>
      <c r="DO11" s="1019"/>
      <c r="DP11" s="1020"/>
      <c r="DQ11" s="1018">
        <v>0</v>
      </c>
      <c r="DR11" s="1019"/>
      <c r="DS11" s="1019"/>
      <c r="DT11" s="1019"/>
      <c r="DU11" s="1020"/>
      <c r="DV11" s="1021"/>
      <c r="DW11" s="1022"/>
      <c r="DX11" s="1022"/>
      <c r="DY11" s="1022"/>
      <c r="DZ11" s="1023"/>
      <c r="EA11" s="237"/>
    </row>
    <row r="12" spans="1:131" s="238" customFormat="1" ht="26.25" customHeight="1" x14ac:dyDescent="0.2">
      <c r="A12" s="241">
        <v>6</v>
      </c>
      <c r="B12" s="1059" t="s">
        <v>395</v>
      </c>
      <c r="C12" s="1060"/>
      <c r="D12" s="1060"/>
      <c r="E12" s="1060"/>
      <c r="F12" s="1060"/>
      <c r="G12" s="1060"/>
      <c r="H12" s="1060"/>
      <c r="I12" s="1060"/>
      <c r="J12" s="1060"/>
      <c r="K12" s="1060"/>
      <c r="L12" s="1060"/>
      <c r="M12" s="1060"/>
      <c r="N12" s="1060"/>
      <c r="O12" s="1060"/>
      <c r="P12" s="1061"/>
      <c r="Q12" s="1067">
        <v>90997</v>
      </c>
      <c r="R12" s="1068"/>
      <c r="S12" s="1068"/>
      <c r="T12" s="1068"/>
      <c r="U12" s="1068"/>
      <c r="V12" s="1068">
        <v>90997</v>
      </c>
      <c r="W12" s="1068"/>
      <c r="X12" s="1068"/>
      <c r="Y12" s="1068"/>
      <c r="Z12" s="1068"/>
      <c r="AA12" s="1068" t="s">
        <v>534</v>
      </c>
      <c r="AB12" s="1068"/>
      <c r="AC12" s="1068"/>
      <c r="AD12" s="1068"/>
      <c r="AE12" s="1069"/>
      <c r="AF12" s="1064" t="s">
        <v>392</v>
      </c>
      <c r="AG12" s="1065"/>
      <c r="AH12" s="1065"/>
      <c r="AI12" s="1065"/>
      <c r="AJ12" s="1066"/>
      <c r="AK12" s="1109">
        <v>77982</v>
      </c>
      <c r="AL12" s="1110"/>
      <c r="AM12" s="1110"/>
      <c r="AN12" s="1110"/>
      <c r="AO12" s="1110"/>
      <c r="AP12" s="1110" t="s">
        <v>534</v>
      </c>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604</v>
      </c>
      <c r="BT12" s="1022"/>
      <c r="BU12" s="1022"/>
      <c r="BV12" s="1022"/>
      <c r="BW12" s="1022"/>
      <c r="BX12" s="1022"/>
      <c r="BY12" s="1022"/>
      <c r="BZ12" s="1022"/>
      <c r="CA12" s="1022"/>
      <c r="CB12" s="1022"/>
      <c r="CC12" s="1022"/>
      <c r="CD12" s="1022"/>
      <c r="CE12" s="1022"/>
      <c r="CF12" s="1022"/>
      <c r="CG12" s="1043"/>
      <c r="CH12" s="1018">
        <v>16</v>
      </c>
      <c r="CI12" s="1019"/>
      <c r="CJ12" s="1019"/>
      <c r="CK12" s="1019"/>
      <c r="CL12" s="1020"/>
      <c r="CM12" s="1018">
        <v>471</v>
      </c>
      <c r="CN12" s="1019"/>
      <c r="CO12" s="1019"/>
      <c r="CP12" s="1019"/>
      <c r="CQ12" s="1020"/>
      <c r="CR12" s="1018">
        <v>28</v>
      </c>
      <c r="CS12" s="1019"/>
      <c r="CT12" s="1019"/>
      <c r="CU12" s="1019"/>
      <c r="CV12" s="1020"/>
      <c r="CW12" s="1018">
        <v>17</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v>0</v>
      </c>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605</v>
      </c>
      <c r="BT13" s="1022"/>
      <c r="BU13" s="1022"/>
      <c r="BV13" s="1022"/>
      <c r="BW13" s="1022"/>
      <c r="BX13" s="1022"/>
      <c r="BY13" s="1022"/>
      <c r="BZ13" s="1022"/>
      <c r="CA13" s="1022"/>
      <c r="CB13" s="1022"/>
      <c r="CC13" s="1022"/>
      <c r="CD13" s="1022"/>
      <c r="CE13" s="1022"/>
      <c r="CF13" s="1022"/>
      <c r="CG13" s="1043"/>
      <c r="CH13" s="1018">
        <v>-159</v>
      </c>
      <c r="CI13" s="1019"/>
      <c r="CJ13" s="1019"/>
      <c r="CK13" s="1019"/>
      <c r="CL13" s="1020"/>
      <c r="CM13" s="1018">
        <v>6315</v>
      </c>
      <c r="CN13" s="1019"/>
      <c r="CO13" s="1019"/>
      <c r="CP13" s="1019"/>
      <c r="CQ13" s="1020"/>
      <c r="CR13" s="1018">
        <v>25</v>
      </c>
      <c r="CS13" s="1019"/>
      <c r="CT13" s="1019"/>
      <c r="CU13" s="1019"/>
      <c r="CV13" s="1020"/>
      <c r="CW13" s="1018">
        <v>0</v>
      </c>
      <c r="CX13" s="1019"/>
      <c r="CY13" s="1019"/>
      <c r="CZ13" s="1019"/>
      <c r="DA13" s="1020"/>
      <c r="DB13" s="1018">
        <v>0</v>
      </c>
      <c r="DC13" s="1019"/>
      <c r="DD13" s="1019"/>
      <c r="DE13" s="1019"/>
      <c r="DF13" s="1020"/>
      <c r="DG13" s="1018">
        <v>0</v>
      </c>
      <c r="DH13" s="1019"/>
      <c r="DI13" s="1019"/>
      <c r="DJ13" s="1019"/>
      <c r="DK13" s="1020"/>
      <c r="DL13" s="1018">
        <v>0</v>
      </c>
      <c r="DM13" s="1019"/>
      <c r="DN13" s="1019"/>
      <c r="DO13" s="1019"/>
      <c r="DP13" s="1020"/>
      <c r="DQ13" s="1018">
        <v>0</v>
      </c>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606</v>
      </c>
      <c r="BT14" s="1022"/>
      <c r="BU14" s="1022"/>
      <c r="BV14" s="1022"/>
      <c r="BW14" s="1022"/>
      <c r="BX14" s="1022"/>
      <c r="BY14" s="1022"/>
      <c r="BZ14" s="1022"/>
      <c r="CA14" s="1022"/>
      <c r="CB14" s="1022"/>
      <c r="CC14" s="1022"/>
      <c r="CD14" s="1022"/>
      <c r="CE14" s="1022"/>
      <c r="CF14" s="1022"/>
      <c r="CG14" s="1043"/>
      <c r="CH14" s="1018">
        <v>19</v>
      </c>
      <c r="CI14" s="1019"/>
      <c r="CJ14" s="1019"/>
      <c r="CK14" s="1019"/>
      <c r="CL14" s="1020"/>
      <c r="CM14" s="1018">
        <v>628</v>
      </c>
      <c r="CN14" s="1019"/>
      <c r="CO14" s="1019"/>
      <c r="CP14" s="1019"/>
      <c r="CQ14" s="1020"/>
      <c r="CR14" s="1018">
        <v>67</v>
      </c>
      <c r="CS14" s="1019"/>
      <c r="CT14" s="1019"/>
      <c r="CU14" s="1019"/>
      <c r="CV14" s="1020"/>
      <c r="CW14" s="1018">
        <v>0</v>
      </c>
      <c r="CX14" s="1019"/>
      <c r="CY14" s="1019"/>
      <c r="CZ14" s="1019"/>
      <c r="DA14" s="1020"/>
      <c r="DB14" s="1018">
        <v>0</v>
      </c>
      <c r="DC14" s="1019"/>
      <c r="DD14" s="1019"/>
      <c r="DE14" s="1019"/>
      <c r="DF14" s="1020"/>
      <c r="DG14" s="1018">
        <v>0</v>
      </c>
      <c r="DH14" s="1019"/>
      <c r="DI14" s="1019"/>
      <c r="DJ14" s="1019"/>
      <c r="DK14" s="1020"/>
      <c r="DL14" s="1018">
        <v>0</v>
      </c>
      <c r="DM14" s="1019"/>
      <c r="DN14" s="1019"/>
      <c r="DO14" s="1019"/>
      <c r="DP14" s="1020"/>
      <c r="DQ14" s="1018">
        <v>0</v>
      </c>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607</v>
      </c>
      <c r="BT15" s="1022"/>
      <c r="BU15" s="1022"/>
      <c r="BV15" s="1022"/>
      <c r="BW15" s="1022"/>
      <c r="BX15" s="1022"/>
      <c r="BY15" s="1022"/>
      <c r="BZ15" s="1022"/>
      <c r="CA15" s="1022"/>
      <c r="CB15" s="1022"/>
      <c r="CC15" s="1022"/>
      <c r="CD15" s="1022"/>
      <c r="CE15" s="1022"/>
      <c r="CF15" s="1022"/>
      <c r="CG15" s="1043"/>
      <c r="CH15" s="1018">
        <v>116</v>
      </c>
      <c r="CI15" s="1019"/>
      <c r="CJ15" s="1019"/>
      <c r="CK15" s="1019"/>
      <c r="CL15" s="1020"/>
      <c r="CM15" s="1018">
        <v>836</v>
      </c>
      <c r="CN15" s="1019"/>
      <c r="CO15" s="1019"/>
      <c r="CP15" s="1019"/>
      <c r="CQ15" s="1020"/>
      <c r="CR15" s="1018">
        <v>500</v>
      </c>
      <c r="CS15" s="1019"/>
      <c r="CT15" s="1019"/>
      <c r="CU15" s="1019"/>
      <c r="CV15" s="1020"/>
      <c r="CW15" s="1018">
        <v>0</v>
      </c>
      <c r="CX15" s="1019"/>
      <c r="CY15" s="1019"/>
      <c r="CZ15" s="1019"/>
      <c r="DA15" s="1020"/>
      <c r="DB15" s="1018">
        <v>1700</v>
      </c>
      <c r="DC15" s="1019"/>
      <c r="DD15" s="1019"/>
      <c r="DE15" s="1019"/>
      <c r="DF15" s="1020"/>
      <c r="DG15" s="1018">
        <v>0</v>
      </c>
      <c r="DH15" s="1019"/>
      <c r="DI15" s="1019"/>
      <c r="DJ15" s="1019"/>
      <c r="DK15" s="1020"/>
      <c r="DL15" s="1018">
        <v>0</v>
      </c>
      <c r="DM15" s="1019"/>
      <c r="DN15" s="1019"/>
      <c r="DO15" s="1019"/>
      <c r="DP15" s="1020"/>
      <c r="DQ15" s="1018">
        <v>0</v>
      </c>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608</v>
      </c>
      <c r="BT16" s="1022"/>
      <c r="BU16" s="1022"/>
      <c r="BV16" s="1022"/>
      <c r="BW16" s="1022"/>
      <c r="BX16" s="1022"/>
      <c r="BY16" s="1022"/>
      <c r="BZ16" s="1022"/>
      <c r="CA16" s="1022"/>
      <c r="CB16" s="1022"/>
      <c r="CC16" s="1022"/>
      <c r="CD16" s="1022"/>
      <c r="CE16" s="1022"/>
      <c r="CF16" s="1022"/>
      <c r="CG16" s="1043"/>
      <c r="CH16" s="1018">
        <v>65</v>
      </c>
      <c r="CI16" s="1019"/>
      <c r="CJ16" s="1019"/>
      <c r="CK16" s="1019"/>
      <c r="CL16" s="1020"/>
      <c r="CM16" s="1018">
        <v>843</v>
      </c>
      <c r="CN16" s="1019"/>
      <c r="CO16" s="1019"/>
      <c r="CP16" s="1019"/>
      <c r="CQ16" s="1020"/>
      <c r="CR16" s="1018">
        <v>500</v>
      </c>
      <c r="CS16" s="1019"/>
      <c r="CT16" s="1019"/>
      <c r="CU16" s="1019"/>
      <c r="CV16" s="1020"/>
      <c r="CW16" s="1018">
        <v>0</v>
      </c>
      <c r="CX16" s="1019"/>
      <c r="CY16" s="1019"/>
      <c r="CZ16" s="1019"/>
      <c r="DA16" s="1020"/>
      <c r="DB16" s="1018">
        <v>400</v>
      </c>
      <c r="DC16" s="1019"/>
      <c r="DD16" s="1019"/>
      <c r="DE16" s="1019"/>
      <c r="DF16" s="1020"/>
      <c r="DG16" s="1018">
        <v>0</v>
      </c>
      <c r="DH16" s="1019"/>
      <c r="DI16" s="1019"/>
      <c r="DJ16" s="1019"/>
      <c r="DK16" s="1020"/>
      <c r="DL16" s="1018">
        <v>0</v>
      </c>
      <c r="DM16" s="1019"/>
      <c r="DN16" s="1019"/>
      <c r="DO16" s="1019"/>
      <c r="DP16" s="1020"/>
      <c r="DQ16" s="1018">
        <v>0</v>
      </c>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t="s">
        <v>609</v>
      </c>
      <c r="BT17" s="1022"/>
      <c r="BU17" s="1022"/>
      <c r="BV17" s="1022"/>
      <c r="BW17" s="1022"/>
      <c r="BX17" s="1022"/>
      <c r="BY17" s="1022"/>
      <c r="BZ17" s="1022"/>
      <c r="CA17" s="1022"/>
      <c r="CB17" s="1022"/>
      <c r="CC17" s="1022"/>
      <c r="CD17" s="1022"/>
      <c r="CE17" s="1022"/>
      <c r="CF17" s="1022"/>
      <c r="CG17" s="1043"/>
      <c r="CH17" s="1018">
        <v>-5</v>
      </c>
      <c r="CI17" s="1019"/>
      <c r="CJ17" s="1019"/>
      <c r="CK17" s="1019"/>
      <c r="CL17" s="1020"/>
      <c r="CM17" s="1018">
        <v>29</v>
      </c>
      <c r="CN17" s="1019"/>
      <c r="CO17" s="1019"/>
      <c r="CP17" s="1019"/>
      <c r="CQ17" s="1020"/>
      <c r="CR17" s="1018">
        <v>10</v>
      </c>
      <c r="CS17" s="1019"/>
      <c r="CT17" s="1019"/>
      <c r="CU17" s="1019"/>
      <c r="CV17" s="1020"/>
      <c r="CW17" s="1018">
        <v>74</v>
      </c>
      <c r="CX17" s="1019"/>
      <c r="CY17" s="1019"/>
      <c r="CZ17" s="1019"/>
      <c r="DA17" s="1020"/>
      <c r="DB17" s="1018">
        <v>0</v>
      </c>
      <c r="DC17" s="1019"/>
      <c r="DD17" s="1019"/>
      <c r="DE17" s="1019"/>
      <c r="DF17" s="1020"/>
      <c r="DG17" s="1018">
        <v>0</v>
      </c>
      <c r="DH17" s="1019"/>
      <c r="DI17" s="1019"/>
      <c r="DJ17" s="1019"/>
      <c r="DK17" s="1020"/>
      <c r="DL17" s="1018">
        <v>0</v>
      </c>
      <c r="DM17" s="1019"/>
      <c r="DN17" s="1019"/>
      <c r="DO17" s="1019"/>
      <c r="DP17" s="1020"/>
      <c r="DQ17" s="1018">
        <v>0</v>
      </c>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t="s">
        <v>626</v>
      </c>
      <c r="BS18" s="1021" t="s">
        <v>610</v>
      </c>
      <c r="BT18" s="1022"/>
      <c r="BU18" s="1022"/>
      <c r="BV18" s="1022"/>
      <c r="BW18" s="1022"/>
      <c r="BX18" s="1022"/>
      <c r="BY18" s="1022"/>
      <c r="BZ18" s="1022"/>
      <c r="CA18" s="1022"/>
      <c r="CB18" s="1022"/>
      <c r="CC18" s="1022"/>
      <c r="CD18" s="1022"/>
      <c r="CE18" s="1022"/>
      <c r="CF18" s="1022"/>
      <c r="CG18" s="1043"/>
      <c r="CH18" s="1018">
        <v>2278</v>
      </c>
      <c r="CI18" s="1019"/>
      <c r="CJ18" s="1019"/>
      <c r="CK18" s="1019"/>
      <c r="CL18" s="1020"/>
      <c r="CM18" s="1018">
        <v>23911</v>
      </c>
      <c r="CN18" s="1019"/>
      <c r="CO18" s="1019"/>
      <c r="CP18" s="1019"/>
      <c r="CQ18" s="1020"/>
      <c r="CR18" s="1018">
        <v>8371</v>
      </c>
      <c r="CS18" s="1019"/>
      <c r="CT18" s="1019"/>
      <c r="CU18" s="1019"/>
      <c r="CV18" s="1020"/>
      <c r="CW18" s="1018">
        <v>0</v>
      </c>
      <c r="CX18" s="1019"/>
      <c r="CY18" s="1019"/>
      <c r="CZ18" s="1019"/>
      <c r="DA18" s="1020"/>
      <c r="DB18" s="1018">
        <v>277</v>
      </c>
      <c r="DC18" s="1019"/>
      <c r="DD18" s="1019"/>
      <c r="DE18" s="1019"/>
      <c r="DF18" s="1020"/>
      <c r="DG18" s="1018">
        <v>0</v>
      </c>
      <c r="DH18" s="1019"/>
      <c r="DI18" s="1019"/>
      <c r="DJ18" s="1019"/>
      <c r="DK18" s="1020"/>
      <c r="DL18" s="1018">
        <v>0</v>
      </c>
      <c r="DM18" s="1019"/>
      <c r="DN18" s="1019"/>
      <c r="DO18" s="1019"/>
      <c r="DP18" s="1020"/>
      <c r="DQ18" s="1018">
        <v>0</v>
      </c>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t="s">
        <v>626</v>
      </c>
      <c r="BS19" s="1021" t="s">
        <v>611</v>
      </c>
      <c r="BT19" s="1022"/>
      <c r="BU19" s="1022"/>
      <c r="BV19" s="1022"/>
      <c r="BW19" s="1022"/>
      <c r="BX19" s="1022"/>
      <c r="BY19" s="1022"/>
      <c r="BZ19" s="1022"/>
      <c r="CA19" s="1022"/>
      <c r="CB19" s="1022"/>
      <c r="CC19" s="1022"/>
      <c r="CD19" s="1022"/>
      <c r="CE19" s="1022"/>
      <c r="CF19" s="1022"/>
      <c r="CG19" s="1043"/>
      <c r="CH19" s="1018">
        <v>13</v>
      </c>
      <c r="CI19" s="1019"/>
      <c r="CJ19" s="1019"/>
      <c r="CK19" s="1019"/>
      <c r="CL19" s="1020"/>
      <c r="CM19" s="1018">
        <v>0</v>
      </c>
      <c r="CN19" s="1019"/>
      <c r="CO19" s="1019"/>
      <c r="CP19" s="1019"/>
      <c r="CQ19" s="1020"/>
      <c r="CR19" s="1018">
        <v>0</v>
      </c>
      <c r="CS19" s="1019"/>
      <c r="CT19" s="1019"/>
      <c r="CU19" s="1019"/>
      <c r="CV19" s="1020"/>
      <c r="CW19" s="1018">
        <v>1</v>
      </c>
      <c r="CX19" s="1019"/>
      <c r="CY19" s="1019"/>
      <c r="CZ19" s="1019"/>
      <c r="DA19" s="1020"/>
      <c r="DB19" s="1018">
        <v>0</v>
      </c>
      <c r="DC19" s="1019"/>
      <c r="DD19" s="1019"/>
      <c r="DE19" s="1019"/>
      <c r="DF19" s="1020"/>
      <c r="DG19" s="1018">
        <v>0</v>
      </c>
      <c r="DH19" s="1019"/>
      <c r="DI19" s="1019"/>
      <c r="DJ19" s="1019"/>
      <c r="DK19" s="1020"/>
      <c r="DL19" s="1018">
        <v>0</v>
      </c>
      <c r="DM19" s="1019"/>
      <c r="DN19" s="1019"/>
      <c r="DO19" s="1019"/>
      <c r="DP19" s="1020"/>
      <c r="DQ19" s="1018">
        <v>0</v>
      </c>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t="s">
        <v>626</v>
      </c>
      <c r="BS20" s="1021" t="s">
        <v>612</v>
      </c>
      <c r="BT20" s="1022"/>
      <c r="BU20" s="1022"/>
      <c r="BV20" s="1022"/>
      <c r="BW20" s="1022"/>
      <c r="BX20" s="1022"/>
      <c r="BY20" s="1022"/>
      <c r="BZ20" s="1022"/>
      <c r="CA20" s="1022"/>
      <c r="CB20" s="1022"/>
      <c r="CC20" s="1022"/>
      <c r="CD20" s="1022"/>
      <c r="CE20" s="1022"/>
      <c r="CF20" s="1022"/>
      <c r="CG20" s="1043"/>
      <c r="CH20" s="1018">
        <v>420</v>
      </c>
      <c r="CI20" s="1019"/>
      <c r="CJ20" s="1019"/>
      <c r="CK20" s="1019"/>
      <c r="CL20" s="1020"/>
      <c r="CM20" s="1018">
        <v>0</v>
      </c>
      <c r="CN20" s="1019"/>
      <c r="CO20" s="1019"/>
      <c r="CP20" s="1019"/>
      <c r="CQ20" s="1020"/>
      <c r="CR20" s="1018">
        <v>0</v>
      </c>
      <c r="CS20" s="1019"/>
      <c r="CT20" s="1019"/>
      <c r="CU20" s="1019"/>
      <c r="CV20" s="1020"/>
      <c r="CW20" s="1018">
        <v>742</v>
      </c>
      <c r="CX20" s="1019"/>
      <c r="CY20" s="1019"/>
      <c r="CZ20" s="1019"/>
      <c r="DA20" s="1020"/>
      <c r="DB20" s="1018">
        <v>0</v>
      </c>
      <c r="DC20" s="1019"/>
      <c r="DD20" s="1019"/>
      <c r="DE20" s="1019"/>
      <c r="DF20" s="1020"/>
      <c r="DG20" s="1018">
        <v>0</v>
      </c>
      <c r="DH20" s="1019"/>
      <c r="DI20" s="1019"/>
      <c r="DJ20" s="1019"/>
      <c r="DK20" s="1020"/>
      <c r="DL20" s="1018">
        <v>2289</v>
      </c>
      <c r="DM20" s="1019"/>
      <c r="DN20" s="1019"/>
      <c r="DO20" s="1019"/>
      <c r="DP20" s="1020"/>
      <c r="DQ20" s="1018">
        <v>229</v>
      </c>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t="s">
        <v>626</v>
      </c>
      <c r="BS21" s="1021" t="s">
        <v>613</v>
      </c>
      <c r="BT21" s="1022"/>
      <c r="BU21" s="1022"/>
      <c r="BV21" s="1022"/>
      <c r="BW21" s="1022"/>
      <c r="BX21" s="1022"/>
      <c r="BY21" s="1022"/>
      <c r="BZ21" s="1022"/>
      <c r="CA21" s="1022"/>
      <c r="CB21" s="1022"/>
      <c r="CC21" s="1022"/>
      <c r="CD21" s="1022"/>
      <c r="CE21" s="1022"/>
      <c r="CF21" s="1022"/>
      <c r="CG21" s="1043"/>
      <c r="CH21" s="1018">
        <v>190</v>
      </c>
      <c r="CI21" s="1019"/>
      <c r="CJ21" s="1019"/>
      <c r="CK21" s="1019"/>
      <c r="CL21" s="1020"/>
      <c r="CM21" s="1018">
        <v>0</v>
      </c>
      <c r="CN21" s="1019"/>
      <c r="CO21" s="1019"/>
      <c r="CP21" s="1019"/>
      <c r="CQ21" s="1020"/>
      <c r="CR21" s="1018">
        <v>0</v>
      </c>
      <c r="CS21" s="1019"/>
      <c r="CT21" s="1019"/>
      <c r="CU21" s="1019"/>
      <c r="CV21" s="1020"/>
      <c r="CW21" s="1018">
        <v>121</v>
      </c>
      <c r="CX21" s="1019"/>
      <c r="CY21" s="1019"/>
      <c r="CZ21" s="1019"/>
      <c r="DA21" s="1020"/>
      <c r="DB21" s="1018">
        <v>0</v>
      </c>
      <c r="DC21" s="1019"/>
      <c r="DD21" s="1019"/>
      <c r="DE21" s="1019"/>
      <c r="DF21" s="1020"/>
      <c r="DG21" s="1018">
        <v>0</v>
      </c>
      <c r="DH21" s="1019"/>
      <c r="DI21" s="1019"/>
      <c r="DJ21" s="1019"/>
      <c r="DK21" s="1020"/>
      <c r="DL21" s="1018">
        <v>92</v>
      </c>
      <c r="DM21" s="1019"/>
      <c r="DN21" s="1019"/>
      <c r="DO21" s="1019"/>
      <c r="DP21" s="1020"/>
      <c r="DQ21" s="1018">
        <v>9</v>
      </c>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396</v>
      </c>
      <c r="BA22" s="1057"/>
      <c r="BB22" s="1057"/>
      <c r="BC22" s="1057"/>
      <c r="BD22" s="1058"/>
      <c r="BE22" s="236"/>
      <c r="BF22" s="236"/>
      <c r="BG22" s="236"/>
      <c r="BH22" s="236"/>
      <c r="BI22" s="236"/>
      <c r="BJ22" s="236"/>
      <c r="BK22" s="236"/>
      <c r="BL22" s="236"/>
      <c r="BM22" s="236"/>
      <c r="BN22" s="236"/>
      <c r="BO22" s="236"/>
      <c r="BP22" s="236"/>
      <c r="BQ22" s="241">
        <v>16</v>
      </c>
      <c r="BR22" s="242" t="s">
        <v>626</v>
      </c>
      <c r="BS22" s="1021" t="s">
        <v>614</v>
      </c>
      <c r="BT22" s="1022"/>
      <c r="BU22" s="1022"/>
      <c r="BV22" s="1022"/>
      <c r="BW22" s="1022"/>
      <c r="BX22" s="1022"/>
      <c r="BY22" s="1022"/>
      <c r="BZ22" s="1022"/>
      <c r="CA22" s="1022"/>
      <c r="CB22" s="1022"/>
      <c r="CC22" s="1022"/>
      <c r="CD22" s="1022"/>
      <c r="CE22" s="1022"/>
      <c r="CF22" s="1022"/>
      <c r="CG22" s="1043"/>
      <c r="CH22" s="1018">
        <v>34</v>
      </c>
      <c r="CI22" s="1019"/>
      <c r="CJ22" s="1019"/>
      <c r="CK22" s="1019"/>
      <c r="CL22" s="1020"/>
      <c r="CM22" s="1018">
        <v>0</v>
      </c>
      <c r="CN22" s="1019"/>
      <c r="CO22" s="1019"/>
      <c r="CP22" s="1019"/>
      <c r="CQ22" s="1020"/>
      <c r="CR22" s="1018">
        <v>0</v>
      </c>
      <c r="CS22" s="1019"/>
      <c r="CT22" s="1019"/>
      <c r="CU22" s="1019"/>
      <c r="CV22" s="1020"/>
      <c r="CW22" s="1018">
        <v>278</v>
      </c>
      <c r="CX22" s="1019"/>
      <c r="CY22" s="1019"/>
      <c r="CZ22" s="1019"/>
      <c r="DA22" s="1020"/>
      <c r="DB22" s="1018">
        <v>0</v>
      </c>
      <c r="DC22" s="1019"/>
      <c r="DD22" s="1019"/>
      <c r="DE22" s="1019"/>
      <c r="DF22" s="1020"/>
      <c r="DG22" s="1018">
        <v>0</v>
      </c>
      <c r="DH22" s="1019"/>
      <c r="DI22" s="1019"/>
      <c r="DJ22" s="1019"/>
      <c r="DK22" s="1020"/>
      <c r="DL22" s="1018">
        <v>1006</v>
      </c>
      <c r="DM22" s="1019"/>
      <c r="DN22" s="1019"/>
      <c r="DO22" s="1019"/>
      <c r="DP22" s="1020"/>
      <c r="DQ22" s="1018">
        <v>101</v>
      </c>
      <c r="DR22" s="1019"/>
      <c r="DS22" s="1019"/>
      <c r="DT22" s="1019"/>
      <c r="DU22" s="1020"/>
      <c r="DV22" s="1021"/>
      <c r="DW22" s="1022"/>
      <c r="DX22" s="1022"/>
      <c r="DY22" s="1022"/>
      <c r="DZ22" s="1023"/>
      <c r="EA22" s="237"/>
    </row>
    <row r="23" spans="1:131" s="238" customFormat="1" ht="26.25" customHeight="1" thickBot="1" x14ac:dyDescent="0.25">
      <c r="A23" s="243" t="s">
        <v>397</v>
      </c>
      <c r="B23" s="966" t="s">
        <v>398</v>
      </c>
      <c r="C23" s="967"/>
      <c r="D23" s="967"/>
      <c r="E23" s="967"/>
      <c r="F23" s="967"/>
      <c r="G23" s="967"/>
      <c r="H23" s="967"/>
      <c r="I23" s="967"/>
      <c r="J23" s="967"/>
      <c r="K23" s="967"/>
      <c r="L23" s="967"/>
      <c r="M23" s="967"/>
      <c r="N23" s="967"/>
      <c r="O23" s="967"/>
      <c r="P23" s="977"/>
      <c r="Q23" s="1096">
        <v>689967</v>
      </c>
      <c r="R23" s="1090"/>
      <c r="S23" s="1090"/>
      <c r="T23" s="1090"/>
      <c r="U23" s="1090"/>
      <c r="V23" s="1090">
        <v>676070</v>
      </c>
      <c r="W23" s="1090"/>
      <c r="X23" s="1090"/>
      <c r="Y23" s="1090"/>
      <c r="Z23" s="1090"/>
      <c r="AA23" s="1090">
        <v>13897</v>
      </c>
      <c r="AB23" s="1090"/>
      <c r="AC23" s="1090"/>
      <c r="AD23" s="1090"/>
      <c r="AE23" s="1097"/>
      <c r="AF23" s="1098">
        <v>7328</v>
      </c>
      <c r="AG23" s="1090"/>
      <c r="AH23" s="1090"/>
      <c r="AI23" s="1090"/>
      <c r="AJ23" s="1099"/>
      <c r="AK23" s="1100"/>
      <c r="AL23" s="1101"/>
      <c r="AM23" s="1101"/>
      <c r="AN23" s="1101"/>
      <c r="AO23" s="1101"/>
      <c r="AP23" s="1090">
        <v>468335</v>
      </c>
      <c r="AQ23" s="1090"/>
      <c r="AR23" s="1090"/>
      <c r="AS23" s="1090"/>
      <c r="AT23" s="1090"/>
      <c r="AU23" s="1091"/>
      <c r="AV23" s="1091"/>
      <c r="AW23" s="1091"/>
      <c r="AX23" s="1091"/>
      <c r="AY23" s="1092"/>
      <c r="AZ23" s="1093" t="s">
        <v>399</v>
      </c>
      <c r="BA23" s="1094"/>
      <c r="BB23" s="1094"/>
      <c r="BC23" s="1094"/>
      <c r="BD23" s="1095"/>
      <c r="BE23" s="236"/>
      <c r="BF23" s="236"/>
      <c r="BG23" s="236"/>
      <c r="BH23" s="236"/>
      <c r="BI23" s="236"/>
      <c r="BJ23" s="236"/>
      <c r="BK23" s="236"/>
      <c r="BL23" s="236"/>
      <c r="BM23" s="236"/>
      <c r="BN23" s="236"/>
      <c r="BO23" s="236"/>
      <c r="BP23" s="236"/>
      <c r="BQ23" s="241">
        <v>17</v>
      </c>
      <c r="BR23" s="242" t="s">
        <v>626</v>
      </c>
      <c r="BS23" s="1021" t="s">
        <v>615</v>
      </c>
      <c r="BT23" s="1022"/>
      <c r="BU23" s="1022"/>
      <c r="BV23" s="1022"/>
      <c r="BW23" s="1022"/>
      <c r="BX23" s="1022"/>
      <c r="BY23" s="1022"/>
      <c r="BZ23" s="1022"/>
      <c r="CA23" s="1022"/>
      <c r="CB23" s="1022"/>
      <c r="CC23" s="1022"/>
      <c r="CD23" s="1022"/>
      <c r="CE23" s="1022"/>
      <c r="CF23" s="1022"/>
      <c r="CG23" s="1043"/>
      <c r="CH23" s="1018">
        <v>196</v>
      </c>
      <c r="CI23" s="1019"/>
      <c r="CJ23" s="1019"/>
      <c r="CK23" s="1019"/>
      <c r="CL23" s="1020"/>
      <c r="CM23" s="1018">
        <v>0</v>
      </c>
      <c r="CN23" s="1019"/>
      <c r="CO23" s="1019"/>
      <c r="CP23" s="1019"/>
      <c r="CQ23" s="1020"/>
      <c r="CR23" s="1018">
        <v>0</v>
      </c>
      <c r="CS23" s="1019"/>
      <c r="CT23" s="1019"/>
      <c r="CU23" s="1019"/>
      <c r="CV23" s="1020"/>
      <c r="CW23" s="1018">
        <v>89</v>
      </c>
      <c r="CX23" s="1019"/>
      <c r="CY23" s="1019"/>
      <c r="CZ23" s="1019"/>
      <c r="DA23" s="1020"/>
      <c r="DB23" s="1018">
        <v>0</v>
      </c>
      <c r="DC23" s="1019"/>
      <c r="DD23" s="1019"/>
      <c r="DE23" s="1019"/>
      <c r="DF23" s="1020"/>
      <c r="DG23" s="1018">
        <v>0</v>
      </c>
      <c r="DH23" s="1019"/>
      <c r="DI23" s="1019"/>
      <c r="DJ23" s="1019"/>
      <c r="DK23" s="1020"/>
      <c r="DL23" s="1018">
        <v>0</v>
      </c>
      <c r="DM23" s="1019"/>
      <c r="DN23" s="1019"/>
      <c r="DO23" s="1019"/>
      <c r="DP23" s="1020"/>
      <c r="DQ23" s="1018">
        <v>0</v>
      </c>
      <c r="DR23" s="1019"/>
      <c r="DS23" s="1019"/>
      <c r="DT23" s="1019"/>
      <c r="DU23" s="1020"/>
      <c r="DV23" s="1021"/>
      <c r="DW23" s="1022"/>
      <c r="DX23" s="1022"/>
      <c r="DY23" s="1022"/>
      <c r="DZ23" s="1023"/>
      <c r="EA23" s="237"/>
    </row>
    <row r="24" spans="1:131" s="238" customFormat="1" ht="26.25" customHeight="1" x14ac:dyDescent="0.2">
      <c r="A24" s="1089" t="s">
        <v>400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t="s">
        <v>626</v>
      </c>
      <c r="BS24" s="1021" t="s">
        <v>616</v>
      </c>
      <c r="BT24" s="1022"/>
      <c r="BU24" s="1022"/>
      <c r="BV24" s="1022"/>
      <c r="BW24" s="1022"/>
      <c r="BX24" s="1022"/>
      <c r="BY24" s="1022"/>
      <c r="BZ24" s="1022"/>
      <c r="CA24" s="1022"/>
      <c r="CB24" s="1022"/>
      <c r="CC24" s="1022"/>
      <c r="CD24" s="1022"/>
      <c r="CE24" s="1022"/>
      <c r="CF24" s="1022"/>
      <c r="CG24" s="1043"/>
      <c r="CH24" s="1018">
        <v>10</v>
      </c>
      <c r="CI24" s="1019"/>
      <c r="CJ24" s="1019"/>
      <c r="CK24" s="1019"/>
      <c r="CL24" s="1020"/>
      <c r="CM24" s="1018">
        <v>0</v>
      </c>
      <c r="CN24" s="1019"/>
      <c r="CO24" s="1019"/>
      <c r="CP24" s="1019"/>
      <c r="CQ24" s="1020"/>
      <c r="CR24" s="1018">
        <v>0</v>
      </c>
      <c r="CS24" s="1019"/>
      <c r="CT24" s="1019"/>
      <c r="CU24" s="1019"/>
      <c r="CV24" s="1020"/>
      <c r="CW24" s="1018">
        <v>687</v>
      </c>
      <c r="CX24" s="1019"/>
      <c r="CY24" s="1019"/>
      <c r="CZ24" s="1019"/>
      <c r="DA24" s="1020"/>
      <c r="DB24" s="1018">
        <v>0</v>
      </c>
      <c r="DC24" s="1019"/>
      <c r="DD24" s="1019"/>
      <c r="DE24" s="1019"/>
      <c r="DF24" s="1020"/>
      <c r="DG24" s="1018">
        <v>0</v>
      </c>
      <c r="DH24" s="1019"/>
      <c r="DI24" s="1019"/>
      <c r="DJ24" s="1019"/>
      <c r="DK24" s="1020"/>
      <c r="DL24" s="1018">
        <v>78</v>
      </c>
      <c r="DM24" s="1019"/>
      <c r="DN24" s="1019"/>
      <c r="DO24" s="1019"/>
      <c r="DP24" s="1020"/>
      <c r="DQ24" s="1018">
        <v>8</v>
      </c>
      <c r="DR24" s="1019"/>
      <c r="DS24" s="1019"/>
      <c r="DT24" s="1019"/>
      <c r="DU24" s="1020"/>
      <c r="DV24" s="1021"/>
      <c r="DW24" s="1022"/>
      <c r="DX24" s="1022"/>
      <c r="DY24" s="1022"/>
      <c r="DZ24" s="1023"/>
      <c r="EA24" s="237"/>
    </row>
    <row r="25" spans="1:131" ht="26.25" customHeight="1" thickBot="1" x14ac:dyDescent="0.25">
      <c r="A25" s="1088" t="s">
        <v>401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t="s">
        <v>626</v>
      </c>
      <c r="BS25" s="1021" t="s">
        <v>617</v>
      </c>
      <c r="BT25" s="1022"/>
      <c r="BU25" s="1022"/>
      <c r="BV25" s="1022"/>
      <c r="BW25" s="1022"/>
      <c r="BX25" s="1022"/>
      <c r="BY25" s="1022"/>
      <c r="BZ25" s="1022"/>
      <c r="CA25" s="1022"/>
      <c r="CB25" s="1022"/>
      <c r="CC25" s="1022"/>
      <c r="CD25" s="1022"/>
      <c r="CE25" s="1022"/>
      <c r="CF25" s="1022"/>
      <c r="CG25" s="1043"/>
      <c r="CH25" s="1018">
        <v>111</v>
      </c>
      <c r="CI25" s="1019"/>
      <c r="CJ25" s="1019"/>
      <c r="CK25" s="1019"/>
      <c r="CL25" s="1020"/>
      <c r="CM25" s="1018">
        <v>0</v>
      </c>
      <c r="CN25" s="1019"/>
      <c r="CO25" s="1019"/>
      <c r="CP25" s="1019"/>
      <c r="CQ25" s="1020"/>
      <c r="CR25" s="1018">
        <v>0</v>
      </c>
      <c r="CS25" s="1019"/>
      <c r="CT25" s="1019"/>
      <c r="CU25" s="1019"/>
      <c r="CV25" s="1020"/>
      <c r="CW25" s="1018">
        <v>25</v>
      </c>
      <c r="CX25" s="1019"/>
      <c r="CY25" s="1019"/>
      <c r="CZ25" s="1019"/>
      <c r="DA25" s="1020"/>
      <c r="DB25" s="1018">
        <v>0</v>
      </c>
      <c r="DC25" s="1019"/>
      <c r="DD25" s="1019"/>
      <c r="DE25" s="1019"/>
      <c r="DF25" s="1020"/>
      <c r="DG25" s="1018">
        <v>0</v>
      </c>
      <c r="DH25" s="1019"/>
      <c r="DI25" s="1019"/>
      <c r="DJ25" s="1019"/>
      <c r="DK25" s="1020"/>
      <c r="DL25" s="1018">
        <v>0</v>
      </c>
      <c r="DM25" s="1019"/>
      <c r="DN25" s="1019"/>
      <c r="DO25" s="1019"/>
      <c r="DP25" s="1020"/>
      <c r="DQ25" s="1018">
        <v>0</v>
      </c>
      <c r="DR25" s="1019"/>
      <c r="DS25" s="1019"/>
      <c r="DT25" s="1019"/>
      <c r="DU25" s="1020"/>
      <c r="DV25" s="1021"/>
      <c r="DW25" s="1022"/>
      <c r="DX25" s="1022"/>
      <c r="DY25" s="1022"/>
      <c r="DZ25" s="1023"/>
      <c r="EA25" s="233"/>
    </row>
    <row r="26" spans="1:131" ht="26.25" customHeight="1" x14ac:dyDescent="0.2">
      <c r="A26" s="1024" t="s">
        <v>371</v>
      </c>
      <c r="B26" s="1025"/>
      <c r="C26" s="1025"/>
      <c r="D26" s="1025"/>
      <c r="E26" s="1025"/>
      <c r="F26" s="1025"/>
      <c r="G26" s="1025"/>
      <c r="H26" s="1025"/>
      <c r="I26" s="1025"/>
      <c r="J26" s="1025"/>
      <c r="K26" s="1025"/>
      <c r="L26" s="1025"/>
      <c r="M26" s="1025"/>
      <c r="N26" s="1025"/>
      <c r="O26" s="1025"/>
      <c r="P26" s="1026"/>
      <c r="Q26" s="1030" t="s">
        <v>402</v>
      </c>
      <c r="R26" s="1031"/>
      <c r="S26" s="1031"/>
      <c r="T26" s="1031"/>
      <c r="U26" s="1032"/>
      <c r="V26" s="1030" t="s">
        <v>403</v>
      </c>
      <c r="W26" s="1031"/>
      <c r="X26" s="1031"/>
      <c r="Y26" s="1031"/>
      <c r="Z26" s="1032"/>
      <c r="AA26" s="1030" t="s">
        <v>404</v>
      </c>
      <c r="AB26" s="1031"/>
      <c r="AC26" s="1031"/>
      <c r="AD26" s="1031"/>
      <c r="AE26" s="1031"/>
      <c r="AF26" s="1084" t="s">
        <v>405</v>
      </c>
      <c r="AG26" s="1037"/>
      <c r="AH26" s="1037"/>
      <c r="AI26" s="1037"/>
      <c r="AJ26" s="1085"/>
      <c r="AK26" s="1031" t="s">
        <v>406</v>
      </c>
      <c r="AL26" s="1031"/>
      <c r="AM26" s="1031"/>
      <c r="AN26" s="1031"/>
      <c r="AO26" s="1032"/>
      <c r="AP26" s="1030" t="s">
        <v>407</v>
      </c>
      <c r="AQ26" s="1031"/>
      <c r="AR26" s="1031"/>
      <c r="AS26" s="1031"/>
      <c r="AT26" s="1032"/>
      <c r="AU26" s="1030" t="s">
        <v>408</v>
      </c>
      <c r="AV26" s="1031"/>
      <c r="AW26" s="1031"/>
      <c r="AX26" s="1031"/>
      <c r="AY26" s="1032"/>
      <c r="AZ26" s="1030" t="s">
        <v>409</v>
      </c>
      <c r="BA26" s="1031"/>
      <c r="BB26" s="1031"/>
      <c r="BC26" s="1031"/>
      <c r="BD26" s="1032"/>
      <c r="BE26" s="1030" t="s">
        <v>378</v>
      </c>
      <c r="BF26" s="1031"/>
      <c r="BG26" s="1031"/>
      <c r="BH26" s="1031"/>
      <c r="BI26" s="1044"/>
      <c r="BJ26" s="235"/>
      <c r="BK26" s="235"/>
      <c r="BL26" s="235"/>
      <c r="BM26" s="235"/>
      <c r="BN26" s="235"/>
      <c r="BO26" s="244"/>
      <c r="BP26" s="244"/>
      <c r="BQ26" s="241">
        <v>20</v>
      </c>
      <c r="BR26" s="242" t="s">
        <v>626</v>
      </c>
      <c r="BS26" s="1021" t="s">
        <v>618</v>
      </c>
      <c r="BT26" s="1022"/>
      <c r="BU26" s="1022"/>
      <c r="BV26" s="1022"/>
      <c r="BW26" s="1022"/>
      <c r="BX26" s="1022"/>
      <c r="BY26" s="1022"/>
      <c r="BZ26" s="1022"/>
      <c r="CA26" s="1022"/>
      <c r="CB26" s="1022"/>
      <c r="CC26" s="1022"/>
      <c r="CD26" s="1022"/>
      <c r="CE26" s="1022"/>
      <c r="CF26" s="1022"/>
      <c r="CG26" s="1043"/>
      <c r="CH26" s="1018">
        <v>154</v>
      </c>
      <c r="CI26" s="1019"/>
      <c r="CJ26" s="1019"/>
      <c r="CK26" s="1019"/>
      <c r="CL26" s="1020"/>
      <c r="CM26" s="1018">
        <v>0</v>
      </c>
      <c r="CN26" s="1019"/>
      <c r="CO26" s="1019"/>
      <c r="CP26" s="1019"/>
      <c r="CQ26" s="1020"/>
      <c r="CR26" s="1018">
        <v>0</v>
      </c>
      <c r="CS26" s="1019"/>
      <c r="CT26" s="1019"/>
      <c r="CU26" s="1019"/>
      <c r="CV26" s="1020"/>
      <c r="CW26" s="1018">
        <v>1402</v>
      </c>
      <c r="CX26" s="1019"/>
      <c r="CY26" s="1019"/>
      <c r="CZ26" s="1019"/>
      <c r="DA26" s="1020"/>
      <c r="DB26" s="1018">
        <v>0</v>
      </c>
      <c r="DC26" s="1019"/>
      <c r="DD26" s="1019"/>
      <c r="DE26" s="1019"/>
      <c r="DF26" s="1020"/>
      <c r="DG26" s="1018">
        <v>0</v>
      </c>
      <c r="DH26" s="1019"/>
      <c r="DI26" s="1019"/>
      <c r="DJ26" s="1019"/>
      <c r="DK26" s="1020"/>
      <c r="DL26" s="1018">
        <v>231</v>
      </c>
      <c r="DM26" s="1019"/>
      <c r="DN26" s="1019"/>
      <c r="DO26" s="1019"/>
      <c r="DP26" s="1020"/>
      <c r="DQ26" s="1018">
        <v>23</v>
      </c>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t="s">
        <v>626</v>
      </c>
      <c r="BS27" s="1021" t="s">
        <v>619</v>
      </c>
      <c r="BT27" s="1022"/>
      <c r="BU27" s="1022"/>
      <c r="BV27" s="1022"/>
      <c r="BW27" s="1022"/>
      <c r="BX27" s="1022"/>
      <c r="BY27" s="1022"/>
      <c r="BZ27" s="1022"/>
      <c r="CA27" s="1022"/>
      <c r="CB27" s="1022"/>
      <c r="CC27" s="1022"/>
      <c r="CD27" s="1022"/>
      <c r="CE27" s="1022"/>
      <c r="CF27" s="1022"/>
      <c r="CG27" s="1043"/>
      <c r="CH27" s="1018">
        <v>19</v>
      </c>
      <c r="CI27" s="1019"/>
      <c r="CJ27" s="1019"/>
      <c r="CK27" s="1019"/>
      <c r="CL27" s="1020"/>
      <c r="CM27" s="1018">
        <v>37</v>
      </c>
      <c r="CN27" s="1019"/>
      <c r="CO27" s="1019"/>
      <c r="CP27" s="1019"/>
      <c r="CQ27" s="1020"/>
      <c r="CR27" s="1018">
        <v>0</v>
      </c>
      <c r="CS27" s="1019"/>
      <c r="CT27" s="1019"/>
      <c r="CU27" s="1019"/>
      <c r="CV27" s="1020"/>
      <c r="CW27" s="1018">
        <v>118</v>
      </c>
      <c r="CX27" s="1019"/>
      <c r="CY27" s="1019"/>
      <c r="CZ27" s="1019"/>
      <c r="DA27" s="1020"/>
      <c r="DB27" s="1018">
        <v>0</v>
      </c>
      <c r="DC27" s="1019"/>
      <c r="DD27" s="1019"/>
      <c r="DE27" s="1019"/>
      <c r="DF27" s="1020"/>
      <c r="DG27" s="1018">
        <v>0</v>
      </c>
      <c r="DH27" s="1019"/>
      <c r="DI27" s="1019"/>
      <c r="DJ27" s="1019"/>
      <c r="DK27" s="1020"/>
      <c r="DL27" s="1018">
        <v>156</v>
      </c>
      <c r="DM27" s="1019"/>
      <c r="DN27" s="1019"/>
      <c r="DO27" s="1019"/>
      <c r="DP27" s="1020"/>
      <c r="DQ27" s="1018">
        <v>15</v>
      </c>
      <c r="DR27" s="1019"/>
      <c r="DS27" s="1019"/>
      <c r="DT27" s="1019"/>
      <c r="DU27" s="1020"/>
      <c r="DV27" s="1021"/>
      <c r="DW27" s="1022"/>
      <c r="DX27" s="1022"/>
      <c r="DY27" s="1022"/>
      <c r="DZ27" s="1023"/>
      <c r="EA27" s="233"/>
    </row>
    <row r="28" spans="1:131" ht="26.25" customHeight="1" thickTop="1" x14ac:dyDescent="0.2">
      <c r="A28" s="245">
        <v>1</v>
      </c>
      <c r="B28" s="1076" t="s">
        <v>410</v>
      </c>
      <c r="C28" s="1077"/>
      <c r="D28" s="1077"/>
      <c r="E28" s="1077"/>
      <c r="F28" s="1077"/>
      <c r="G28" s="1077"/>
      <c r="H28" s="1077"/>
      <c r="I28" s="1077"/>
      <c r="J28" s="1077"/>
      <c r="K28" s="1077"/>
      <c r="L28" s="1077"/>
      <c r="M28" s="1077"/>
      <c r="N28" s="1077"/>
      <c r="O28" s="1077"/>
      <c r="P28" s="1078"/>
      <c r="Q28" s="1079">
        <v>103578</v>
      </c>
      <c r="R28" s="1080"/>
      <c r="S28" s="1080"/>
      <c r="T28" s="1080"/>
      <c r="U28" s="1080"/>
      <c r="V28" s="1080">
        <v>103218</v>
      </c>
      <c r="W28" s="1080"/>
      <c r="X28" s="1080"/>
      <c r="Y28" s="1080"/>
      <c r="Z28" s="1080"/>
      <c r="AA28" s="1080">
        <v>360</v>
      </c>
      <c r="AB28" s="1080"/>
      <c r="AC28" s="1080"/>
      <c r="AD28" s="1080"/>
      <c r="AE28" s="1081"/>
      <c r="AF28" s="1082">
        <v>360</v>
      </c>
      <c r="AG28" s="1080"/>
      <c r="AH28" s="1080"/>
      <c r="AI28" s="1080"/>
      <c r="AJ28" s="1083"/>
      <c r="AK28" s="1071">
        <v>6307</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t="s">
        <v>598</v>
      </c>
      <c r="BF28" s="1074"/>
      <c r="BG28" s="1074"/>
      <c r="BH28" s="1074"/>
      <c r="BI28" s="1075"/>
      <c r="BJ28" s="235"/>
      <c r="BK28" s="235"/>
      <c r="BL28" s="235"/>
      <c r="BM28" s="235"/>
      <c r="BN28" s="235"/>
      <c r="BO28" s="244"/>
      <c r="BP28" s="244"/>
      <c r="BQ28" s="241">
        <v>22</v>
      </c>
      <c r="BR28" s="242" t="s">
        <v>626</v>
      </c>
      <c r="BS28" s="1021" t="s">
        <v>620</v>
      </c>
      <c r="BT28" s="1022"/>
      <c r="BU28" s="1022"/>
      <c r="BV28" s="1022"/>
      <c r="BW28" s="1022"/>
      <c r="BX28" s="1022"/>
      <c r="BY28" s="1022"/>
      <c r="BZ28" s="1022"/>
      <c r="CA28" s="1022"/>
      <c r="CB28" s="1022"/>
      <c r="CC28" s="1022"/>
      <c r="CD28" s="1022"/>
      <c r="CE28" s="1022"/>
      <c r="CF28" s="1022"/>
      <c r="CG28" s="1043"/>
      <c r="CH28" s="1018">
        <v>5</v>
      </c>
      <c r="CI28" s="1019"/>
      <c r="CJ28" s="1019"/>
      <c r="CK28" s="1019"/>
      <c r="CL28" s="1020"/>
      <c r="CM28" s="1018">
        <v>0</v>
      </c>
      <c r="CN28" s="1019"/>
      <c r="CO28" s="1019"/>
      <c r="CP28" s="1019"/>
      <c r="CQ28" s="1020"/>
      <c r="CR28" s="1018">
        <v>0</v>
      </c>
      <c r="CS28" s="1019"/>
      <c r="CT28" s="1019"/>
      <c r="CU28" s="1019"/>
      <c r="CV28" s="1020"/>
      <c r="CW28" s="1018">
        <v>398</v>
      </c>
      <c r="CX28" s="1019"/>
      <c r="CY28" s="1019"/>
      <c r="CZ28" s="1019"/>
      <c r="DA28" s="1020"/>
      <c r="DB28" s="1018">
        <v>0</v>
      </c>
      <c r="DC28" s="1019"/>
      <c r="DD28" s="1019"/>
      <c r="DE28" s="1019"/>
      <c r="DF28" s="1020"/>
      <c r="DG28" s="1018">
        <v>0</v>
      </c>
      <c r="DH28" s="1019"/>
      <c r="DI28" s="1019"/>
      <c r="DJ28" s="1019"/>
      <c r="DK28" s="1020"/>
      <c r="DL28" s="1018">
        <v>220</v>
      </c>
      <c r="DM28" s="1019"/>
      <c r="DN28" s="1019"/>
      <c r="DO28" s="1019"/>
      <c r="DP28" s="1020"/>
      <c r="DQ28" s="1018">
        <v>22</v>
      </c>
      <c r="DR28" s="1019"/>
      <c r="DS28" s="1019"/>
      <c r="DT28" s="1019"/>
      <c r="DU28" s="1020"/>
      <c r="DV28" s="1021"/>
      <c r="DW28" s="1022"/>
      <c r="DX28" s="1022"/>
      <c r="DY28" s="1022"/>
      <c r="DZ28" s="1023"/>
      <c r="EA28" s="233"/>
    </row>
    <row r="29" spans="1:131" ht="26.25" customHeight="1" x14ac:dyDescent="0.2">
      <c r="A29" s="245">
        <v>2</v>
      </c>
      <c r="B29" s="1059" t="s">
        <v>411</v>
      </c>
      <c r="C29" s="1060"/>
      <c r="D29" s="1060"/>
      <c r="E29" s="1060"/>
      <c r="F29" s="1060"/>
      <c r="G29" s="1060"/>
      <c r="H29" s="1060"/>
      <c r="I29" s="1060"/>
      <c r="J29" s="1060"/>
      <c r="K29" s="1060"/>
      <c r="L29" s="1060"/>
      <c r="M29" s="1060"/>
      <c r="N29" s="1060"/>
      <c r="O29" s="1060"/>
      <c r="P29" s="1061"/>
      <c r="Q29" s="1067">
        <v>95598</v>
      </c>
      <c r="R29" s="1068"/>
      <c r="S29" s="1068"/>
      <c r="T29" s="1068"/>
      <c r="U29" s="1068"/>
      <c r="V29" s="1068">
        <v>93480</v>
      </c>
      <c r="W29" s="1068"/>
      <c r="X29" s="1068"/>
      <c r="Y29" s="1068"/>
      <c r="Z29" s="1068"/>
      <c r="AA29" s="1068">
        <v>2117</v>
      </c>
      <c r="AB29" s="1068"/>
      <c r="AC29" s="1068"/>
      <c r="AD29" s="1068"/>
      <c r="AE29" s="1069"/>
      <c r="AF29" s="1064">
        <v>2117</v>
      </c>
      <c r="AG29" s="1065"/>
      <c r="AH29" s="1065"/>
      <c r="AI29" s="1065"/>
      <c r="AJ29" s="1066"/>
      <c r="AK29" s="1009">
        <v>14171</v>
      </c>
      <c r="AL29" s="1000"/>
      <c r="AM29" s="1000"/>
      <c r="AN29" s="1000"/>
      <c r="AO29" s="1000"/>
      <c r="AP29" s="1000" t="s">
        <v>534</v>
      </c>
      <c r="AQ29" s="1000"/>
      <c r="AR29" s="1000"/>
      <c r="AS29" s="1000"/>
      <c r="AT29" s="1000"/>
      <c r="AU29" s="1000" t="s">
        <v>534</v>
      </c>
      <c r="AV29" s="1000"/>
      <c r="AW29" s="1000"/>
      <c r="AX29" s="1000"/>
      <c r="AY29" s="1000"/>
      <c r="AZ29" s="1070" t="s">
        <v>534</v>
      </c>
      <c r="BA29" s="1070"/>
      <c r="BB29" s="1070"/>
      <c r="BC29" s="1070"/>
      <c r="BD29" s="1070"/>
      <c r="BE29" s="1001" t="s">
        <v>598</v>
      </c>
      <c r="BF29" s="1001"/>
      <c r="BG29" s="1001"/>
      <c r="BH29" s="1001"/>
      <c r="BI29" s="1002"/>
      <c r="BJ29" s="235"/>
      <c r="BK29" s="235"/>
      <c r="BL29" s="235"/>
      <c r="BM29" s="235"/>
      <c r="BN29" s="235"/>
      <c r="BO29" s="244"/>
      <c r="BP29" s="244"/>
      <c r="BQ29" s="241">
        <v>23</v>
      </c>
      <c r="BR29" s="242" t="s">
        <v>626</v>
      </c>
      <c r="BS29" s="1021" t="s">
        <v>621</v>
      </c>
      <c r="BT29" s="1022"/>
      <c r="BU29" s="1022"/>
      <c r="BV29" s="1022"/>
      <c r="BW29" s="1022"/>
      <c r="BX29" s="1022"/>
      <c r="BY29" s="1022"/>
      <c r="BZ29" s="1022"/>
      <c r="CA29" s="1022"/>
      <c r="CB29" s="1022"/>
      <c r="CC29" s="1022"/>
      <c r="CD29" s="1022"/>
      <c r="CE29" s="1022"/>
      <c r="CF29" s="1022"/>
      <c r="CG29" s="1043"/>
      <c r="CH29" s="1018">
        <v>20</v>
      </c>
      <c r="CI29" s="1019"/>
      <c r="CJ29" s="1019"/>
      <c r="CK29" s="1019"/>
      <c r="CL29" s="1020"/>
      <c r="CM29" s="1018">
        <v>0</v>
      </c>
      <c r="CN29" s="1019"/>
      <c r="CO29" s="1019"/>
      <c r="CP29" s="1019"/>
      <c r="CQ29" s="1020"/>
      <c r="CR29" s="1018">
        <v>0</v>
      </c>
      <c r="CS29" s="1019"/>
      <c r="CT29" s="1019"/>
      <c r="CU29" s="1019"/>
      <c r="CV29" s="1020"/>
      <c r="CW29" s="1018">
        <v>279</v>
      </c>
      <c r="CX29" s="1019"/>
      <c r="CY29" s="1019"/>
      <c r="CZ29" s="1019"/>
      <c r="DA29" s="1020"/>
      <c r="DB29" s="1018">
        <v>0</v>
      </c>
      <c r="DC29" s="1019"/>
      <c r="DD29" s="1019"/>
      <c r="DE29" s="1019"/>
      <c r="DF29" s="1020"/>
      <c r="DG29" s="1018">
        <v>0</v>
      </c>
      <c r="DH29" s="1019"/>
      <c r="DI29" s="1019"/>
      <c r="DJ29" s="1019"/>
      <c r="DK29" s="1020"/>
      <c r="DL29" s="1018">
        <v>0</v>
      </c>
      <c r="DM29" s="1019"/>
      <c r="DN29" s="1019"/>
      <c r="DO29" s="1019"/>
      <c r="DP29" s="1020"/>
      <c r="DQ29" s="1018">
        <v>0</v>
      </c>
      <c r="DR29" s="1019"/>
      <c r="DS29" s="1019"/>
      <c r="DT29" s="1019"/>
      <c r="DU29" s="1020"/>
      <c r="DV29" s="1021"/>
      <c r="DW29" s="1022"/>
      <c r="DX29" s="1022"/>
      <c r="DY29" s="1022"/>
      <c r="DZ29" s="1023"/>
      <c r="EA29" s="233"/>
    </row>
    <row r="30" spans="1:131" ht="26.25" customHeight="1" x14ac:dyDescent="0.2">
      <c r="A30" s="245">
        <v>3</v>
      </c>
      <c r="B30" s="1059" t="s">
        <v>412</v>
      </c>
      <c r="C30" s="1060"/>
      <c r="D30" s="1060"/>
      <c r="E30" s="1060"/>
      <c r="F30" s="1060"/>
      <c r="G30" s="1060"/>
      <c r="H30" s="1060"/>
      <c r="I30" s="1060"/>
      <c r="J30" s="1060"/>
      <c r="K30" s="1060"/>
      <c r="L30" s="1060"/>
      <c r="M30" s="1060"/>
      <c r="N30" s="1060"/>
      <c r="O30" s="1060"/>
      <c r="P30" s="1061"/>
      <c r="Q30" s="1067">
        <v>25257</v>
      </c>
      <c r="R30" s="1068"/>
      <c r="S30" s="1068"/>
      <c r="T30" s="1068"/>
      <c r="U30" s="1068"/>
      <c r="V30" s="1068">
        <v>25209</v>
      </c>
      <c r="W30" s="1068"/>
      <c r="X30" s="1068"/>
      <c r="Y30" s="1068"/>
      <c r="Z30" s="1068"/>
      <c r="AA30" s="1068">
        <v>48</v>
      </c>
      <c r="AB30" s="1068"/>
      <c r="AC30" s="1068"/>
      <c r="AD30" s="1068"/>
      <c r="AE30" s="1069"/>
      <c r="AF30" s="1064">
        <v>48</v>
      </c>
      <c r="AG30" s="1065"/>
      <c r="AH30" s="1065"/>
      <c r="AI30" s="1065"/>
      <c r="AJ30" s="1066"/>
      <c r="AK30" s="1009">
        <v>11633</v>
      </c>
      <c r="AL30" s="1000"/>
      <c r="AM30" s="1000"/>
      <c r="AN30" s="1000"/>
      <c r="AO30" s="1000"/>
      <c r="AP30" s="1000" t="s">
        <v>534</v>
      </c>
      <c r="AQ30" s="1000"/>
      <c r="AR30" s="1000"/>
      <c r="AS30" s="1000"/>
      <c r="AT30" s="1000"/>
      <c r="AU30" s="1000" t="s">
        <v>534</v>
      </c>
      <c r="AV30" s="1000"/>
      <c r="AW30" s="1000"/>
      <c r="AX30" s="1000"/>
      <c r="AY30" s="1000"/>
      <c r="AZ30" s="1070" t="s">
        <v>534</v>
      </c>
      <c r="BA30" s="1070"/>
      <c r="BB30" s="1070"/>
      <c r="BC30" s="1070"/>
      <c r="BD30" s="1070"/>
      <c r="BE30" s="1001" t="s">
        <v>598</v>
      </c>
      <c r="BF30" s="1001"/>
      <c r="BG30" s="1001"/>
      <c r="BH30" s="1001"/>
      <c r="BI30" s="1002"/>
      <c r="BJ30" s="235"/>
      <c r="BK30" s="235"/>
      <c r="BL30" s="235"/>
      <c r="BM30" s="235"/>
      <c r="BN30" s="235"/>
      <c r="BO30" s="244"/>
      <c r="BP30" s="244"/>
      <c r="BQ30" s="241">
        <v>24</v>
      </c>
      <c r="BR30" s="242" t="s">
        <v>626</v>
      </c>
      <c r="BS30" s="1021" t="s">
        <v>622</v>
      </c>
      <c r="BT30" s="1022"/>
      <c r="BU30" s="1022"/>
      <c r="BV30" s="1022"/>
      <c r="BW30" s="1022"/>
      <c r="BX30" s="1022"/>
      <c r="BY30" s="1022"/>
      <c r="BZ30" s="1022"/>
      <c r="CA30" s="1022"/>
      <c r="CB30" s="1022"/>
      <c r="CC30" s="1022"/>
      <c r="CD30" s="1022"/>
      <c r="CE30" s="1022"/>
      <c r="CF30" s="1022"/>
      <c r="CG30" s="1043"/>
      <c r="CH30" s="1018">
        <v>383</v>
      </c>
      <c r="CI30" s="1019"/>
      <c r="CJ30" s="1019"/>
      <c r="CK30" s="1019"/>
      <c r="CL30" s="1020"/>
      <c r="CM30" s="1018">
        <v>0</v>
      </c>
      <c r="CN30" s="1019"/>
      <c r="CO30" s="1019"/>
      <c r="CP30" s="1019"/>
      <c r="CQ30" s="1020"/>
      <c r="CR30" s="1018">
        <v>0</v>
      </c>
      <c r="CS30" s="1019"/>
      <c r="CT30" s="1019"/>
      <c r="CU30" s="1019"/>
      <c r="CV30" s="1020"/>
      <c r="CW30" s="1018">
        <v>2</v>
      </c>
      <c r="CX30" s="1019"/>
      <c r="CY30" s="1019"/>
      <c r="CZ30" s="1019"/>
      <c r="DA30" s="1020"/>
      <c r="DB30" s="1018">
        <v>0</v>
      </c>
      <c r="DC30" s="1019"/>
      <c r="DD30" s="1019"/>
      <c r="DE30" s="1019"/>
      <c r="DF30" s="1020"/>
      <c r="DG30" s="1018">
        <v>0</v>
      </c>
      <c r="DH30" s="1019"/>
      <c r="DI30" s="1019"/>
      <c r="DJ30" s="1019"/>
      <c r="DK30" s="1020"/>
      <c r="DL30" s="1018">
        <v>0</v>
      </c>
      <c r="DM30" s="1019"/>
      <c r="DN30" s="1019"/>
      <c r="DO30" s="1019"/>
      <c r="DP30" s="1020"/>
      <c r="DQ30" s="1018">
        <v>0</v>
      </c>
      <c r="DR30" s="1019"/>
      <c r="DS30" s="1019"/>
      <c r="DT30" s="1019"/>
      <c r="DU30" s="1020"/>
      <c r="DV30" s="1021"/>
      <c r="DW30" s="1022"/>
      <c r="DX30" s="1022"/>
      <c r="DY30" s="1022"/>
      <c r="DZ30" s="1023"/>
      <c r="EA30" s="233"/>
    </row>
    <row r="31" spans="1:131" ht="26.25" customHeight="1" x14ac:dyDescent="0.2">
      <c r="A31" s="245">
        <v>4</v>
      </c>
      <c r="B31" s="1059" t="s">
        <v>413</v>
      </c>
      <c r="C31" s="1060"/>
      <c r="D31" s="1060"/>
      <c r="E31" s="1060"/>
      <c r="F31" s="1060"/>
      <c r="G31" s="1060"/>
      <c r="H31" s="1060"/>
      <c r="I31" s="1060"/>
      <c r="J31" s="1060"/>
      <c r="K31" s="1060"/>
      <c r="L31" s="1060"/>
      <c r="M31" s="1060"/>
      <c r="N31" s="1060"/>
      <c r="O31" s="1060"/>
      <c r="P31" s="1061"/>
      <c r="Q31" s="1067">
        <v>31036</v>
      </c>
      <c r="R31" s="1068"/>
      <c r="S31" s="1068"/>
      <c r="T31" s="1068"/>
      <c r="U31" s="1068"/>
      <c r="V31" s="1068">
        <v>25805</v>
      </c>
      <c r="W31" s="1068"/>
      <c r="X31" s="1068"/>
      <c r="Y31" s="1068"/>
      <c r="Z31" s="1068"/>
      <c r="AA31" s="1068">
        <v>5231</v>
      </c>
      <c r="AB31" s="1068"/>
      <c r="AC31" s="1068"/>
      <c r="AD31" s="1068"/>
      <c r="AE31" s="1069"/>
      <c r="AF31" s="1064">
        <v>12568</v>
      </c>
      <c r="AG31" s="1065"/>
      <c r="AH31" s="1065"/>
      <c r="AI31" s="1065"/>
      <c r="AJ31" s="1066"/>
      <c r="AK31" s="1009">
        <v>72</v>
      </c>
      <c r="AL31" s="1000"/>
      <c r="AM31" s="1000"/>
      <c r="AN31" s="1000"/>
      <c r="AO31" s="1000"/>
      <c r="AP31" s="1000">
        <v>41640</v>
      </c>
      <c r="AQ31" s="1000"/>
      <c r="AR31" s="1000"/>
      <c r="AS31" s="1000"/>
      <c r="AT31" s="1000"/>
      <c r="AU31" s="1000">
        <v>83</v>
      </c>
      <c r="AV31" s="1000"/>
      <c r="AW31" s="1000"/>
      <c r="AX31" s="1000"/>
      <c r="AY31" s="1000"/>
      <c r="AZ31" s="1070" t="s">
        <v>534</v>
      </c>
      <c r="BA31" s="1070"/>
      <c r="BB31" s="1070"/>
      <c r="BC31" s="1070"/>
      <c r="BD31" s="1070"/>
      <c r="BE31" s="1001" t="s">
        <v>414</v>
      </c>
      <c r="BF31" s="1001"/>
      <c r="BG31" s="1001"/>
      <c r="BH31" s="1001"/>
      <c r="BI31" s="1002"/>
      <c r="BJ31" s="235"/>
      <c r="BK31" s="235"/>
      <c r="BL31" s="235"/>
      <c r="BM31" s="235"/>
      <c r="BN31" s="235"/>
      <c r="BO31" s="244"/>
      <c r="BP31" s="244"/>
      <c r="BQ31" s="241">
        <v>25</v>
      </c>
      <c r="BR31" s="242" t="s">
        <v>626</v>
      </c>
      <c r="BS31" s="1021" t="s">
        <v>623</v>
      </c>
      <c r="BT31" s="1022"/>
      <c r="BU31" s="1022"/>
      <c r="BV31" s="1022"/>
      <c r="BW31" s="1022"/>
      <c r="BX31" s="1022"/>
      <c r="BY31" s="1022"/>
      <c r="BZ31" s="1022"/>
      <c r="CA31" s="1022"/>
      <c r="CB31" s="1022"/>
      <c r="CC31" s="1022"/>
      <c r="CD31" s="1022"/>
      <c r="CE31" s="1022"/>
      <c r="CF31" s="1022"/>
      <c r="CG31" s="1043"/>
      <c r="CH31" s="1018">
        <v>8</v>
      </c>
      <c r="CI31" s="1019"/>
      <c r="CJ31" s="1019"/>
      <c r="CK31" s="1019"/>
      <c r="CL31" s="1020"/>
      <c r="CM31" s="1018">
        <v>0</v>
      </c>
      <c r="CN31" s="1019"/>
      <c r="CO31" s="1019"/>
      <c r="CP31" s="1019"/>
      <c r="CQ31" s="1020"/>
      <c r="CR31" s="1018">
        <v>0</v>
      </c>
      <c r="CS31" s="1019"/>
      <c r="CT31" s="1019"/>
      <c r="CU31" s="1019"/>
      <c r="CV31" s="1020"/>
      <c r="CW31" s="1018">
        <v>88</v>
      </c>
      <c r="CX31" s="1019"/>
      <c r="CY31" s="1019"/>
      <c r="CZ31" s="1019"/>
      <c r="DA31" s="1020"/>
      <c r="DB31" s="1018">
        <v>0</v>
      </c>
      <c r="DC31" s="1019"/>
      <c r="DD31" s="1019"/>
      <c r="DE31" s="1019"/>
      <c r="DF31" s="1020"/>
      <c r="DG31" s="1018">
        <v>0</v>
      </c>
      <c r="DH31" s="1019"/>
      <c r="DI31" s="1019"/>
      <c r="DJ31" s="1019"/>
      <c r="DK31" s="1020"/>
      <c r="DL31" s="1018">
        <v>0</v>
      </c>
      <c r="DM31" s="1019"/>
      <c r="DN31" s="1019"/>
      <c r="DO31" s="1019"/>
      <c r="DP31" s="1020"/>
      <c r="DQ31" s="1018">
        <v>0</v>
      </c>
      <c r="DR31" s="1019"/>
      <c r="DS31" s="1019"/>
      <c r="DT31" s="1019"/>
      <c r="DU31" s="1020"/>
      <c r="DV31" s="1021"/>
      <c r="DW31" s="1022"/>
      <c r="DX31" s="1022"/>
      <c r="DY31" s="1022"/>
      <c r="DZ31" s="1023"/>
      <c r="EA31" s="233"/>
    </row>
    <row r="32" spans="1:131" ht="26.25" customHeight="1" x14ac:dyDescent="0.2">
      <c r="A32" s="245">
        <v>5</v>
      </c>
      <c r="B32" s="1059" t="s">
        <v>415</v>
      </c>
      <c r="C32" s="1060"/>
      <c r="D32" s="1060"/>
      <c r="E32" s="1060"/>
      <c r="F32" s="1060"/>
      <c r="G32" s="1060"/>
      <c r="H32" s="1060"/>
      <c r="I32" s="1060"/>
      <c r="J32" s="1060"/>
      <c r="K32" s="1060"/>
      <c r="L32" s="1060"/>
      <c r="M32" s="1060"/>
      <c r="N32" s="1060"/>
      <c r="O32" s="1060"/>
      <c r="P32" s="1061"/>
      <c r="Q32" s="1067">
        <v>25704</v>
      </c>
      <c r="R32" s="1068"/>
      <c r="S32" s="1068"/>
      <c r="T32" s="1068"/>
      <c r="U32" s="1068"/>
      <c r="V32" s="1068">
        <v>24401</v>
      </c>
      <c r="W32" s="1068"/>
      <c r="X32" s="1068"/>
      <c r="Y32" s="1068"/>
      <c r="Z32" s="1068"/>
      <c r="AA32" s="1068">
        <v>1303</v>
      </c>
      <c r="AB32" s="1068"/>
      <c r="AC32" s="1068"/>
      <c r="AD32" s="1068"/>
      <c r="AE32" s="1069"/>
      <c r="AF32" s="1064">
        <v>6864</v>
      </c>
      <c r="AG32" s="1065"/>
      <c r="AH32" s="1065"/>
      <c r="AI32" s="1065"/>
      <c r="AJ32" s="1066"/>
      <c r="AK32" s="1009">
        <v>2786</v>
      </c>
      <c r="AL32" s="1000"/>
      <c r="AM32" s="1000"/>
      <c r="AN32" s="1000"/>
      <c r="AO32" s="1000"/>
      <c r="AP32" s="1000">
        <v>31869</v>
      </c>
      <c r="AQ32" s="1000"/>
      <c r="AR32" s="1000"/>
      <c r="AS32" s="1000"/>
      <c r="AT32" s="1000"/>
      <c r="AU32" s="1000">
        <v>18229</v>
      </c>
      <c r="AV32" s="1000"/>
      <c r="AW32" s="1000"/>
      <c r="AX32" s="1000"/>
      <c r="AY32" s="1000"/>
      <c r="AZ32" s="1070" t="s">
        <v>534</v>
      </c>
      <c r="BA32" s="1070"/>
      <c r="BB32" s="1070"/>
      <c r="BC32" s="1070"/>
      <c r="BD32" s="1070"/>
      <c r="BE32" s="1001" t="s">
        <v>416</v>
      </c>
      <c r="BF32" s="1001"/>
      <c r="BG32" s="1001"/>
      <c r="BH32" s="1001"/>
      <c r="BI32" s="1002"/>
      <c r="BJ32" s="235"/>
      <c r="BK32" s="235"/>
      <c r="BL32" s="235"/>
      <c r="BM32" s="235"/>
      <c r="BN32" s="235"/>
      <c r="BO32" s="244"/>
      <c r="BP32" s="244"/>
      <c r="BQ32" s="241">
        <v>26</v>
      </c>
      <c r="BR32" s="242" t="s">
        <v>626</v>
      </c>
      <c r="BS32" s="1021" t="s">
        <v>624</v>
      </c>
      <c r="BT32" s="1022"/>
      <c r="BU32" s="1022"/>
      <c r="BV32" s="1022"/>
      <c r="BW32" s="1022"/>
      <c r="BX32" s="1022"/>
      <c r="BY32" s="1022"/>
      <c r="BZ32" s="1022"/>
      <c r="CA32" s="1022"/>
      <c r="CB32" s="1022"/>
      <c r="CC32" s="1022"/>
      <c r="CD32" s="1022"/>
      <c r="CE32" s="1022"/>
      <c r="CF32" s="1022"/>
      <c r="CG32" s="1043"/>
      <c r="CH32" s="1018">
        <v>181</v>
      </c>
      <c r="CI32" s="1019"/>
      <c r="CJ32" s="1019"/>
      <c r="CK32" s="1019"/>
      <c r="CL32" s="1020"/>
      <c r="CM32" s="1018">
        <v>0</v>
      </c>
      <c r="CN32" s="1019"/>
      <c r="CO32" s="1019"/>
      <c r="CP32" s="1019"/>
      <c r="CQ32" s="1020"/>
      <c r="CR32" s="1018">
        <v>0</v>
      </c>
      <c r="CS32" s="1019"/>
      <c r="CT32" s="1019"/>
      <c r="CU32" s="1019"/>
      <c r="CV32" s="1020"/>
      <c r="CW32" s="1018">
        <v>51</v>
      </c>
      <c r="CX32" s="1019"/>
      <c r="CY32" s="1019"/>
      <c r="CZ32" s="1019"/>
      <c r="DA32" s="1020"/>
      <c r="DB32" s="1018">
        <v>0</v>
      </c>
      <c r="DC32" s="1019"/>
      <c r="DD32" s="1019"/>
      <c r="DE32" s="1019"/>
      <c r="DF32" s="1020"/>
      <c r="DG32" s="1018">
        <v>0</v>
      </c>
      <c r="DH32" s="1019"/>
      <c r="DI32" s="1019"/>
      <c r="DJ32" s="1019"/>
      <c r="DK32" s="1020"/>
      <c r="DL32" s="1018">
        <v>0</v>
      </c>
      <c r="DM32" s="1019"/>
      <c r="DN32" s="1019"/>
      <c r="DO32" s="1019"/>
      <c r="DP32" s="1020"/>
      <c r="DQ32" s="1018">
        <v>0</v>
      </c>
      <c r="DR32" s="1019"/>
      <c r="DS32" s="1019"/>
      <c r="DT32" s="1019"/>
      <c r="DU32" s="1020"/>
      <c r="DV32" s="1021"/>
      <c r="DW32" s="1022"/>
      <c r="DX32" s="1022"/>
      <c r="DY32" s="1022"/>
      <c r="DZ32" s="1023"/>
      <c r="EA32" s="233"/>
    </row>
    <row r="33" spans="1:131" ht="26.25" customHeight="1" x14ac:dyDescent="0.2">
      <c r="A33" s="245">
        <v>6</v>
      </c>
      <c r="B33" s="1059" t="s">
        <v>417</v>
      </c>
      <c r="C33" s="1060"/>
      <c r="D33" s="1060"/>
      <c r="E33" s="1060"/>
      <c r="F33" s="1060"/>
      <c r="G33" s="1060"/>
      <c r="H33" s="1060"/>
      <c r="I33" s="1060"/>
      <c r="J33" s="1060"/>
      <c r="K33" s="1060"/>
      <c r="L33" s="1060"/>
      <c r="M33" s="1060"/>
      <c r="N33" s="1060"/>
      <c r="O33" s="1060"/>
      <c r="P33" s="1061"/>
      <c r="Q33" s="1067">
        <v>24771</v>
      </c>
      <c r="R33" s="1068"/>
      <c r="S33" s="1068"/>
      <c r="T33" s="1068"/>
      <c r="U33" s="1068"/>
      <c r="V33" s="1068">
        <v>23790</v>
      </c>
      <c r="W33" s="1068"/>
      <c r="X33" s="1068"/>
      <c r="Y33" s="1068"/>
      <c r="Z33" s="1068"/>
      <c r="AA33" s="1068">
        <v>981</v>
      </c>
      <c r="AB33" s="1068"/>
      <c r="AC33" s="1068"/>
      <c r="AD33" s="1068"/>
      <c r="AE33" s="1069"/>
      <c r="AF33" s="1064">
        <v>5626</v>
      </c>
      <c r="AG33" s="1065"/>
      <c r="AH33" s="1065"/>
      <c r="AI33" s="1065"/>
      <c r="AJ33" s="1066"/>
      <c r="AK33" s="1009">
        <v>4521</v>
      </c>
      <c r="AL33" s="1000"/>
      <c r="AM33" s="1000"/>
      <c r="AN33" s="1000"/>
      <c r="AO33" s="1000"/>
      <c r="AP33" s="1000">
        <v>178509</v>
      </c>
      <c r="AQ33" s="1000"/>
      <c r="AR33" s="1000"/>
      <c r="AS33" s="1000"/>
      <c r="AT33" s="1000"/>
      <c r="AU33" s="1000">
        <v>49626</v>
      </c>
      <c r="AV33" s="1000"/>
      <c r="AW33" s="1000"/>
      <c r="AX33" s="1000"/>
      <c r="AY33" s="1000"/>
      <c r="AZ33" s="1070" t="s">
        <v>627</v>
      </c>
      <c r="BA33" s="1070"/>
      <c r="BB33" s="1070"/>
      <c r="BC33" s="1070"/>
      <c r="BD33" s="1070"/>
      <c r="BE33" s="1001" t="s">
        <v>418</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419</v>
      </c>
      <c r="C34" s="1060"/>
      <c r="D34" s="1060"/>
      <c r="E34" s="1060"/>
      <c r="F34" s="1060"/>
      <c r="G34" s="1060"/>
      <c r="H34" s="1060"/>
      <c r="I34" s="1060"/>
      <c r="J34" s="1060"/>
      <c r="K34" s="1060"/>
      <c r="L34" s="1060"/>
      <c r="M34" s="1060"/>
      <c r="N34" s="1060"/>
      <c r="O34" s="1060"/>
      <c r="P34" s="1061"/>
      <c r="Q34" s="1067">
        <v>494</v>
      </c>
      <c r="R34" s="1068"/>
      <c r="S34" s="1068"/>
      <c r="T34" s="1068"/>
      <c r="U34" s="1068"/>
      <c r="V34" s="1068">
        <v>470</v>
      </c>
      <c r="W34" s="1068"/>
      <c r="X34" s="1068"/>
      <c r="Y34" s="1068"/>
      <c r="Z34" s="1068"/>
      <c r="AA34" s="1068">
        <v>24</v>
      </c>
      <c r="AB34" s="1068"/>
      <c r="AC34" s="1068"/>
      <c r="AD34" s="1068"/>
      <c r="AE34" s="1069"/>
      <c r="AF34" s="1064">
        <v>24</v>
      </c>
      <c r="AG34" s="1065"/>
      <c r="AH34" s="1065"/>
      <c r="AI34" s="1065"/>
      <c r="AJ34" s="1066"/>
      <c r="AK34" s="1009">
        <v>191</v>
      </c>
      <c r="AL34" s="1000"/>
      <c r="AM34" s="1000"/>
      <c r="AN34" s="1000"/>
      <c r="AO34" s="1000"/>
      <c r="AP34" s="1000">
        <v>88</v>
      </c>
      <c r="AQ34" s="1000"/>
      <c r="AR34" s="1000"/>
      <c r="AS34" s="1000"/>
      <c r="AT34" s="1000"/>
      <c r="AU34" s="1000">
        <v>36</v>
      </c>
      <c r="AV34" s="1000"/>
      <c r="AW34" s="1000"/>
      <c r="AX34" s="1000"/>
      <c r="AY34" s="1000"/>
      <c r="AZ34" s="1070" t="s">
        <v>627</v>
      </c>
      <c r="BA34" s="1070"/>
      <c r="BB34" s="1070"/>
      <c r="BC34" s="1070"/>
      <c r="BD34" s="1070"/>
      <c r="BE34" s="1001" t="s">
        <v>420</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421</v>
      </c>
      <c r="C35" s="1060"/>
      <c r="D35" s="1060"/>
      <c r="E35" s="1060"/>
      <c r="F35" s="1060"/>
      <c r="G35" s="1060"/>
      <c r="H35" s="1060"/>
      <c r="I35" s="1060"/>
      <c r="J35" s="1060"/>
      <c r="K35" s="1060"/>
      <c r="L35" s="1060"/>
      <c r="M35" s="1060"/>
      <c r="N35" s="1060"/>
      <c r="O35" s="1060"/>
      <c r="P35" s="1061"/>
      <c r="Q35" s="1067">
        <v>1692</v>
      </c>
      <c r="R35" s="1068"/>
      <c r="S35" s="1068"/>
      <c r="T35" s="1068"/>
      <c r="U35" s="1068"/>
      <c r="V35" s="1068">
        <v>1457</v>
      </c>
      <c r="W35" s="1068"/>
      <c r="X35" s="1068"/>
      <c r="Y35" s="1068"/>
      <c r="Z35" s="1068"/>
      <c r="AA35" s="1068">
        <v>235</v>
      </c>
      <c r="AB35" s="1068"/>
      <c r="AC35" s="1068"/>
      <c r="AD35" s="1068"/>
      <c r="AE35" s="1069"/>
      <c r="AF35" s="1064">
        <v>0</v>
      </c>
      <c r="AG35" s="1065"/>
      <c r="AH35" s="1065"/>
      <c r="AI35" s="1065"/>
      <c r="AJ35" s="1066"/>
      <c r="AK35" s="1009">
        <v>1983</v>
      </c>
      <c r="AL35" s="1000"/>
      <c r="AM35" s="1000"/>
      <c r="AN35" s="1000"/>
      <c r="AO35" s="1000"/>
      <c r="AP35" s="1000">
        <v>3814</v>
      </c>
      <c r="AQ35" s="1000"/>
      <c r="AR35" s="1000"/>
      <c r="AS35" s="1000"/>
      <c r="AT35" s="1000"/>
      <c r="AU35" s="1000">
        <v>2538</v>
      </c>
      <c r="AV35" s="1000"/>
      <c r="AW35" s="1000"/>
      <c r="AX35" s="1000"/>
      <c r="AY35" s="1000"/>
      <c r="AZ35" s="1070" t="s">
        <v>627</v>
      </c>
      <c r="BA35" s="1070"/>
      <c r="BB35" s="1070"/>
      <c r="BC35" s="1070"/>
      <c r="BD35" s="1070"/>
      <c r="BE35" s="1001" t="s">
        <v>420</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423</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397</v>
      </c>
      <c r="B63" s="966" t="s">
        <v>424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27607</v>
      </c>
      <c r="AG63" s="988"/>
      <c r="AH63" s="988"/>
      <c r="AI63" s="988"/>
      <c r="AJ63" s="1051"/>
      <c r="AK63" s="1052"/>
      <c r="AL63" s="992"/>
      <c r="AM63" s="992"/>
      <c r="AN63" s="992"/>
      <c r="AO63" s="992"/>
      <c r="AP63" s="988">
        <v>255920</v>
      </c>
      <c r="AQ63" s="988"/>
      <c r="AR63" s="988"/>
      <c r="AS63" s="988"/>
      <c r="AT63" s="988"/>
      <c r="AU63" s="988">
        <v>70512</v>
      </c>
      <c r="AV63" s="988"/>
      <c r="AW63" s="988"/>
      <c r="AX63" s="988"/>
      <c r="AY63" s="988"/>
      <c r="AZ63" s="1046"/>
      <c r="BA63" s="1046"/>
      <c r="BB63" s="1046"/>
      <c r="BC63" s="1046"/>
      <c r="BD63" s="1046"/>
      <c r="BE63" s="989"/>
      <c r="BF63" s="989"/>
      <c r="BG63" s="989"/>
      <c r="BH63" s="989"/>
      <c r="BI63" s="990"/>
      <c r="BJ63" s="1047" t="s">
        <v>422</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426</v>
      </c>
      <c r="B66" s="1025"/>
      <c r="C66" s="1025"/>
      <c r="D66" s="1025"/>
      <c r="E66" s="1025"/>
      <c r="F66" s="1025"/>
      <c r="G66" s="1025"/>
      <c r="H66" s="1025"/>
      <c r="I66" s="1025"/>
      <c r="J66" s="1025"/>
      <c r="K66" s="1025"/>
      <c r="L66" s="1025"/>
      <c r="M66" s="1025"/>
      <c r="N66" s="1025"/>
      <c r="O66" s="1025"/>
      <c r="P66" s="1026"/>
      <c r="Q66" s="1030" t="s">
        <v>427</v>
      </c>
      <c r="R66" s="1031"/>
      <c r="S66" s="1031"/>
      <c r="T66" s="1031"/>
      <c r="U66" s="1032"/>
      <c r="V66" s="1030" t="s">
        <v>428</v>
      </c>
      <c r="W66" s="1031"/>
      <c r="X66" s="1031"/>
      <c r="Y66" s="1031"/>
      <c r="Z66" s="1032"/>
      <c r="AA66" s="1030" t="s">
        <v>429</v>
      </c>
      <c r="AB66" s="1031"/>
      <c r="AC66" s="1031"/>
      <c r="AD66" s="1031"/>
      <c r="AE66" s="1032"/>
      <c r="AF66" s="1036" t="s">
        <v>430</v>
      </c>
      <c r="AG66" s="1037"/>
      <c r="AH66" s="1037"/>
      <c r="AI66" s="1037"/>
      <c r="AJ66" s="1038"/>
      <c r="AK66" s="1030" t="s">
        <v>431</v>
      </c>
      <c r="AL66" s="1025"/>
      <c r="AM66" s="1025"/>
      <c r="AN66" s="1025"/>
      <c r="AO66" s="1026"/>
      <c r="AP66" s="1030" t="s">
        <v>432</v>
      </c>
      <c r="AQ66" s="1031"/>
      <c r="AR66" s="1031"/>
      <c r="AS66" s="1031"/>
      <c r="AT66" s="1032"/>
      <c r="AU66" s="1030" t="s">
        <v>433</v>
      </c>
      <c r="AV66" s="1031"/>
      <c r="AW66" s="1031"/>
      <c r="AX66" s="1031"/>
      <c r="AY66" s="1032"/>
      <c r="AZ66" s="1030" t="s">
        <v>378</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628</v>
      </c>
      <c r="C68" s="1015"/>
      <c r="D68" s="1015"/>
      <c r="E68" s="1015"/>
      <c r="F68" s="1015"/>
      <c r="G68" s="1015"/>
      <c r="H68" s="1015"/>
      <c r="I68" s="1015"/>
      <c r="J68" s="1015"/>
      <c r="K68" s="1015"/>
      <c r="L68" s="1015"/>
      <c r="M68" s="1015"/>
      <c r="N68" s="1015"/>
      <c r="O68" s="1015"/>
      <c r="P68" s="1016"/>
      <c r="Q68" s="1017">
        <v>332</v>
      </c>
      <c r="R68" s="1011"/>
      <c r="S68" s="1011"/>
      <c r="T68" s="1011"/>
      <c r="U68" s="1011"/>
      <c r="V68" s="1011">
        <v>324</v>
      </c>
      <c r="W68" s="1011"/>
      <c r="X68" s="1011"/>
      <c r="Y68" s="1011"/>
      <c r="Z68" s="1011"/>
      <c r="AA68" s="1011">
        <v>8</v>
      </c>
      <c r="AB68" s="1011"/>
      <c r="AC68" s="1011"/>
      <c r="AD68" s="1011"/>
      <c r="AE68" s="1011"/>
      <c r="AF68" s="1011">
        <v>8</v>
      </c>
      <c r="AG68" s="1011"/>
      <c r="AH68" s="1011"/>
      <c r="AI68" s="1011"/>
      <c r="AJ68" s="1011"/>
      <c r="AK68" s="1011">
        <v>0</v>
      </c>
      <c r="AL68" s="1011"/>
      <c r="AM68" s="1011"/>
      <c r="AN68" s="1011"/>
      <c r="AO68" s="1011"/>
      <c r="AP68" s="1011" t="s">
        <v>639</v>
      </c>
      <c r="AQ68" s="1011"/>
      <c r="AR68" s="1011"/>
      <c r="AS68" s="1011"/>
      <c r="AT68" s="1011"/>
      <c r="AU68" s="1011" t="s">
        <v>639</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629</v>
      </c>
      <c r="C69" s="1004"/>
      <c r="D69" s="1004"/>
      <c r="E69" s="1004"/>
      <c r="F69" s="1004"/>
      <c r="G69" s="1004"/>
      <c r="H69" s="1004"/>
      <c r="I69" s="1004"/>
      <c r="J69" s="1004"/>
      <c r="K69" s="1004"/>
      <c r="L69" s="1004"/>
      <c r="M69" s="1004"/>
      <c r="N69" s="1004"/>
      <c r="O69" s="1004"/>
      <c r="P69" s="1005"/>
      <c r="Q69" s="1006">
        <v>71229</v>
      </c>
      <c r="R69" s="1000"/>
      <c r="S69" s="1000"/>
      <c r="T69" s="1000"/>
      <c r="U69" s="1000"/>
      <c r="V69" s="1000">
        <v>63965</v>
      </c>
      <c r="W69" s="1000"/>
      <c r="X69" s="1000"/>
      <c r="Y69" s="1000"/>
      <c r="Z69" s="1000"/>
      <c r="AA69" s="1000">
        <v>7264</v>
      </c>
      <c r="AB69" s="1000"/>
      <c r="AC69" s="1000"/>
      <c r="AD69" s="1000"/>
      <c r="AE69" s="1000"/>
      <c r="AF69" s="1000">
        <v>7264</v>
      </c>
      <c r="AG69" s="1000"/>
      <c r="AH69" s="1000"/>
      <c r="AI69" s="1000"/>
      <c r="AJ69" s="1000"/>
      <c r="AK69" s="1000">
        <v>0</v>
      </c>
      <c r="AL69" s="1000"/>
      <c r="AM69" s="1000"/>
      <c r="AN69" s="1000"/>
      <c r="AO69" s="1000"/>
      <c r="AP69" s="1000" t="s">
        <v>639</v>
      </c>
      <c r="AQ69" s="1000"/>
      <c r="AR69" s="1000"/>
      <c r="AS69" s="1000"/>
      <c r="AT69" s="1000"/>
      <c r="AU69" s="1000" t="s">
        <v>639</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630</v>
      </c>
      <c r="C70" s="1004"/>
      <c r="D70" s="1004"/>
      <c r="E70" s="1004"/>
      <c r="F70" s="1004"/>
      <c r="G70" s="1004"/>
      <c r="H70" s="1004"/>
      <c r="I70" s="1004"/>
      <c r="J70" s="1004"/>
      <c r="K70" s="1004"/>
      <c r="L70" s="1004"/>
      <c r="M70" s="1004"/>
      <c r="N70" s="1004"/>
      <c r="O70" s="1004"/>
      <c r="P70" s="1005"/>
      <c r="Q70" s="1006">
        <v>74435</v>
      </c>
      <c r="R70" s="1000"/>
      <c r="S70" s="1000"/>
      <c r="T70" s="1000"/>
      <c r="U70" s="1000"/>
      <c r="V70" s="1000">
        <v>72777</v>
      </c>
      <c r="W70" s="1000"/>
      <c r="X70" s="1000"/>
      <c r="Y70" s="1000"/>
      <c r="Z70" s="1000"/>
      <c r="AA70" s="1000">
        <v>1658</v>
      </c>
      <c r="AB70" s="1000"/>
      <c r="AC70" s="1000"/>
      <c r="AD70" s="1000"/>
      <c r="AE70" s="1000"/>
      <c r="AF70" s="1000">
        <v>152</v>
      </c>
      <c r="AG70" s="1000"/>
      <c r="AH70" s="1000"/>
      <c r="AI70" s="1000"/>
      <c r="AJ70" s="1000"/>
      <c r="AK70" s="1000">
        <v>1</v>
      </c>
      <c r="AL70" s="1000"/>
      <c r="AM70" s="1000"/>
      <c r="AN70" s="1000"/>
      <c r="AO70" s="1000"/>
      <c r="AP70" s="1000" t="s">
        <v>639</v>
      </c>
      <c r="AQ70" s="1000"/>
      <c r="AR70" s="1000"/>
      <c r="AS70" s="1000"/>
      <c r="AT70" s="1000"/>
      <c r="AU70" s="1000" t="s">
        <v>639</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631</v>
      </c>
      <c r="C71" s="1004"/>
      <c r="D71" s="1004"/>
      <c r="E71" s="1004"/>
      <c r="F71" s="1004"/>
      <c r="G71" s="1004"/>
      <c r="H71" s="1004"/>
      <c r="I71" s="1004"/>
      <c r="J71" s="1004"/>
      <c r="K71" s="1004"/>
      <c r="L71" s="1004"/>
      <c r="M71" s="1004"/>
      <c r="N71" s="1004"/>
      <c r="O71" s="1004"/>
      <c r="P71" s="1005"/>
      <c r="Q71" s="1006">
        <v>1730</v>
      </c>
      <c r="R71" s="1000"/>
      <c r="S71" s="1000"/>
      <c r="T71" s="1000"/>
      <c r="U71" s="1000"/>
      <c r="V71" s="1000">
        <v>1694</v>
      </c>
      <c r="W71" s="1000"/>
      <c r="X71" s="1000"/>
      <c r="Y71" s="1000"/>
      <c r="Z71" s="1000"/>
      <c r="AA71" s="1000">
        <v>36</v>
      </c>
      <c r="AB71" s="1000"/>
      <c r="AC71" s="1000"/>
      <c r="AD71" s="1000"/>
      <c r="AE71" s="1000"/>
      <c r="AF71" s="1000">
        <v>36</v>
      </c>
      <c r="AG71" s="1000"/>
      <c r="AH71" s="1000"/>
      <c r="AI71" s="1000"/>
      <c r="AJ71" s="1000"/>
      <c r="AK71" s="1000">
        <v>0</v>
      </c>
      <c r="AL71" s="1000"/>
      <c r="AM71" s="1000"/>
      <c r="AN71" s="1000"/>
      <c r="AO71" s="1000"/>
      <c r="AP71" s="1000" t="s">
        <v>639</v>
      </c>
      <c r="AQ71" s="1000"/>
      <c r="AR71" s="1000"/>
      <c r="AS71" s="1000"/>
      <c r="AT71" s="1000"/>
      <c r="AU71" s="1000" t="s">
        <v>534</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632</v>
      </c>
      <c r="C72" s="1004"/>
      <c r="D72" s="1004"/>
      <c r="E72" s="1004"/>
      <c r="F72" s="1004"/>
      <c r="G72" s="1004"/>
      <c r="H72" s="1004"/>
      <c r="I72" s="1004"/>
      <c r="J72" s="1004"/>
      <c r="K72" s="1004"/>
      <c r="L72" s="1004"/>
      <c r="M72" s="1004"/>
      <c r="N72" s="1004"/>
      <c r="O72" s="1004"/>
      <c r="P72" s="1005"/>
      <c r="Q72" s="1006">
        <v>824275</v>
      </c>
      <c r="R72" s="1000"/>
      <c r="S72" s="1000"/>
      <c r="T72" s="1000"/>
      <c r="U72" s="1000"/>
      <c r="V72" s="1000">
        <v>793576</v>
      </c>
      <c r="W72" s="1000"/>
      <c r="X72" s="1000"/>
      <c r="Y72" s="1000"/>
      <c r="Z72" s="1000"/>
      <c r="AA72" s="1000">
        <v>30699</v>
      </c>
      <c r="AB72" s="1000"/>
      <c r="AC72" s="1000"/>
      <c r="AD72" s="1000"/>
      <c r="AE72" s="1000"/>
      <c r="AF72" s="1000">
        <v>30699</v>
      </c>
      <c r="AG72" s="1000"/>
      <c r="AH72" s="1000"/>
      <c r="AI72" s="1000"/>
      <c r="AJ72" s="1000"/>
      <c r="AK72" s="1000">
        <v>1344</v>
      </c>
      <c r="AL72" s="1000"/>
      <c r="AM72" s="1000"/>
      <c r="AN72" s="1000"/>
      <c r="AO72" s="1000"/>
      <c r="AP72" s="1000" t="s">
        <v>639</v>
      </c>
      <c r="AQ72" s="1000"/>
      <c r="AR72" s="1000"/>
      <c r="AS72" s="1000"/>
      <c r="AT72" s="1000"/>
      <c r="AU72" s="1000" t="s">
        <v>534</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397</v>
      </c>
      <c r="B88" s="966" t="s">
        <v>434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38159</v>
      </c>
      <c r="AG88" s="988"/>
      <c r="AH88" s="988"/>
      <c r="AI88" s="988"/>
      <c r="AJ88" s="988"/>
      <c r="AK88" s="992"/>
      <c r="AL88" s="992"/>
      <c r="AM88" s="992"/>
      <c r="AN88" s="992"/>
      <c r="AO88" s="992"/>
      <c r="AP88" s="988" t="s">
        <v>640</v>
      </c>
      <c r="AQ88" s="988"/>
      <c r="AR88" s="988"/>
      <c r="AS88" s="988"/>
      <c r="AT88" s="988"/>
      <c r="AU88" s="988" t="s">
        <v>640</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966" t="s">
        <v>435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10220</v>
      </c>
      <c r="CS102" s="982"/>
      <c r="CT102" s="982"/>
      <c r="CU102" s="982"/>
      <c r="CV102" s="983"/>
      <c r="CW102" s="981">
        <v>5074</v>
      </c>
      <c r="CX102" s="982"/>
      <c r="CY102" s="982"/>
      <c r="CZ102" s="982"/>
      <c r="DA102" s="983"/>
      <c r="DB102" s="981">
        <v>2377</v>
      </c>
      <c r="DC102" s="982"/>
      <c r="DD102" s="982"/>
      <c r="DE102" s="982"/>
      <c r="DF102" s="983"/>
      <c r="DG102" s="981">
        <v>0</v>
      </c>
      <c r="DH102" s="982"/>
      <c r="DI102" s="982"/>
      <c r="DJ102" s="982"/>
      <c r="DK102" s="983"/>
      <c r="DL102" s="981">
        <v>4072</v>
      </c>
      <c r="DM102" s="982"/>
      <c r="DN102" s="982"/>
      <c r="DO102" s="982"/>
      <c r="DP102" s="983"/>
      <c r="DQ102" s="981">
        <v>407</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440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442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443</v>
      </c>
      <c r="AB109" s="925"/>
      <c r="AC109" s="925"/>
      <c r="AD109" s="925"/>
      <c r="AE109" s="926"/>
      <c r="AF109" s="927" t="s">
        <v>444</v>
      </c>
      <c r="AG109" s="925"/>
      <c r="AH109" s="925"/>
      <c r="AI109" s="925"/>
      <c r="AJ109" s="926"/>
      <c r="AK109" s="927" t="s">
        <v>305</v>
      </c>
      <c r="AL109" s="925"/>
      <c r="AM109" s="925"/>
      <c r="AN109" s="925"/>
      <c r="AO109" s="926"/>
      <c r="AP109" s="927" t="s">
        <v>445</v>
      </c>
      <c r="AQ109" s="925"/>
      <c r="AR109" s="925"/>
      <c r="AS109" s="925"/>
      <c r="AT109" s="958"/>
      <c r="AU109" s="924" t="s">
        <v>442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443</v>
      </c>
      <c r="BR109" s="925"/>
      <c r="BS109" s="925"/>
      <c r="BT109" s="925"/>
      <c r="BU109" s="926"/>
      <c r="BV109" s="927" t="s">
        <v>444</v>
      </c>
      <c r="BW109" s="925"/>
      <c r="BX109" s="925"/>
      <c r="BY109" s="925"/>
      <c r="BZ109" s="926"/>
      <c r="CA109" s="927" t="s">
        <v>305</v>
      </c>
      <c r="CB109" s="925"/>
      <c r="CC109" s="925"/>
      <c r="CD109" s="925"/>
      <c r="CE109" s="926"/>
      <c r="CF109" s="965" t="s">
        <v>445</v>
      </c>
      <c r="CG109" s="965"/>
      <c r="CH109" s="965"/>
      <c r="CI109" s="965"/>
      <c r="CJ109" s="965"/>
      <c r="CK109" s="927" t="s">
        <v>446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443</v>
      </c>
      <c r="DH109" s="925"/>
      <c r="DI109" s="925"/>
      <c r="DJ109" s="925"/>
      <c r="DK109" s="926"/>
      <c r="DL109" s="927" t="s">
        <v>444</v>
      </c>
      <c r="DM109" s="925"/>
      <c r="DN109" s="925"/>
      <c r="DO109" s="925"/>
      <c r="DP109" s="926"/>
      <c r="DQ109" s="927" t="s">
        <v>305</v>
      </c>
      <c r="DR109" s="925"/>
      <c r="DS109" s="925"/>
      <c r="DT109" s="925"/>
      <c r="DU109" s="926"/>
      <c r="DV109" s="927" t="s">
        <v>445</v>
      </c>
      <c r="DW109" s="925"/>
      <c r="DX109" s="925"/>
      <c r="DY109" s="925"/>
      <c r="DZ109" s="958"/>
    </row>
    <row r="110" spans="1:131" s="233" customFormat="1" ht="26.25" customHeight="1" x14ac:dyDescent="0.2">
      <c r="A110" s="836" t="s">
        <v>447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49396509</v>
      </c>
      <c r="AB110" s="918"/>
      <c r="AC110" s="918"/>
      <c r="AD110" s="918"/>
      <c r="AE110" s="919"/>
      <c r="AF110" s="920">
        <v>51259605</v>
      </c>
      <c r="AG110" s="918"/>
      <c r="AH110" s="918"/>
      <c r="AI110" s="918"/>
      <c r="AJ110" s="919"/>
      <c r="AK110" s="920">
        <v>51303008</v>
      </c>
      <c r="AL110" s="918"/>
      <c r="AM110" s="918"/>
      <c r="AN110" s="918"/>
      <c r="AO110" s="919"/>
      <c r="AP110" s="921">
        <v>17.100000000000001</v>
      </c>
      <c r="AQ110" s="922"/>
      <c r="AR110" s="922"/>
      <c r="AS110" s="922"/>
      <c r="AT110" s="923"/>
      <c r="AU110" s="959" t="s">
        <v>72</v>
      </c>
      <c r="AV110" s="960"/>
      <c r="AW110" s="960"/>
      <c r="AX110" s="960"/>
      <c r="AY110" s="960"/>
      <c r="AZ110" s="889" t="s">
        <v>448</v>
      </c>
      <c r="BA110" s="837"/>
      <c r="BB110" s="837"/>
      <c r="BC110" s="837"/>
      <c r="BD110" s="837"/>
      <c r="BE110" s="837"/>
      <c r="BF110" s="837"/>
      <c r="BG110" s="837"/>
      <c r="BH110" s="837"/>
      <c r="BI110" s="837"/>
      <c r="BJ110" s="837"/>
      <c r="BK110" s="837"/>
      <c r="BL110" s="837"/>
      <c r="BM110" s="837"/>
      <c r="BN110" s="837"/>
      <c r="BO110" s="837"/>
      <c r="BP110" s="838"/>
      <c r="BQ110" s="890">
        <v>471043211</v>
      </c>
      <c r="BR110" s="871"/>
      <c r="BS110" s="871"/>
      <c r="BT110" s="871"/>
      <c r="BU110" s="871"/>
      <c r="BV110" s="871">
        <v>466541651</v>
      </c>
      <c r="BW110" s="871"/>
      <c r="BX110" s="871"/>
      <c r="BY110" s="871"/>
      <c r="BZ110" s="871"/>
      <c r="CA110" s="871">
        <v>468334749</v>
      </c>
      <c r="CB110" s="871"/>
      <c r="CC110" s="871"/>
      <c r="CD110" s="871"/>
      <c r="CE110" s="871"/>
      <c r="CF110" s="895">
        <v>156.4</v>
      </c>
      <c r="CG110" s="896"/>
      <c r="CH110" s="896"/>
      <c r="CI110" s="896"/>
      <c r="CJ110" s="896"/>
      <c r="CK110" s="955" t="s">
        <v>449</v>
      </c>
      <c r="CL110" s="848"/>
      <c r="CM110" s="889" t="s">
        <v>450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4599043</v>
      </c>
      <c r="DH110" s="871"/>
      <c r="DI110" s="871"/>
      <c r="DJ110" s="871"/>
      <c r="DK110" s="871"/>
      <c r="DL110" s="871">
        <v>4077900</v>
      </c>
      <c r="DM110" s="871"/>
      <c r="DN110" s="871"/>
      <c r="DO110" s="871"/>
      <c r="DP110" s="871"/>
      <c r="DQ110" s="871">
        <v>4277293</v>
      </c>
      <c r="DR110" s="871"/>
      <c r="DS110" s="871"/>
      <c r="DT110" s="871"/>
      <c r="DU110" s="871"/>
      <c r="DV110" s="872">
        <v>1.4</v>
      </c>
      <c r="DW110" s="872"/>
      <c r="DX110" s="872"/>
      <c r="DY110" s="872"/>
      <c r="DZ110" s="873"/>
    </row>
    <row r="111" spans="1:131" s="233" customFormat="1" ht="26.25" customHeight="1" x14ac:dyDescent="0.2">
      <c r="A111" s="803" t="s">
        <v>451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452</v>
      </c>
      <c r="AB111" s="948"/>
      <c r="AC111" s="948"/>
      <c r="AD111" s="948"/>
      <c r="AE111" s="949"/>
      <c r="AF111" s="950" t="s">
        <v>453</v>
      </c>
      <c r="AG111" s="948"/>
      <c r="AH111" s="948"/>
      <c r="AI111" s="948"/>
      <c r="AJ111" s="949"/>
      <c r="AK111" s="950" t="s">
        <v>454</v>
      </c>
      <c r="AL111" s="948"/>
      <c r="AM111" s="948"/>
      <c r="AN111" s="948"/>
      <c r="AO111" s="949"/>
      <c r="AP111" s="951" t="s">
        <v>454</v>
      </c>
      <c r="AQ111" s="952"/>
      <c r="AR111" s="952"/>
      <c r="AS111" s="952"/>
      <c r="AT111" s="953"/>
      <c r="AU111" s="961"/>
      <c r="AV111" s="962"/>
      <c r="AW111" s="962"/>
      <c r="AX111" s="962"/>
      <c r="AY111" s="962"/>
      <c r="AZ111" s="844" t="s">
        <v>455</v>
      </c>
      <c r="BA111" s="781"/>
      <c r="BB111" s="781"/>
      <c r="BC111" s="781"/>
      <c r="BD111" s="781"/>
      <c r="BE111" s="781"/>
      <c r="BF111" s="781"/>
      <c r="BG111" s="781"/>
      <c r="BH111" s="781"/>
      <c r="BI111" s="781"/>
      <c r="BJ111" s="781"/>
      <c r="BK111" s="781"/>
      <c r="BL111" s="781"/>
      <c r="BM111" s="781"/>
      <c r="BN111" s="781"/>
      <c r="BO111" s="781"/>
      <c r="BP111" s="782"/>
      <c r="BQ111" s="845">
        <v>4599043</v>
      </c>
      <c r="BR111" s="846"/>
      <c r="BS111" s="846"/>
      <c r="BT111" s="846"/>
      <c r="BU111" s="846"/>
      <c r="BV111" s="846">
        <v>4077900</v>
      </c>
      <c r="BW111" s="846"/>
      <c r="BX111" s="846"/>
      <c r="BY111" s="846"/>
      <c r="BZ111" s="846"/>
      <c r="CA111" s="846">
        <v>4277293</v>
      </c>
      <c r="CB111" s="846"/>
      <c r="CC111" s="846"/>
      <c r="CD111" s="846"/>
      <c r="CE111" s="846"/>
      <c r="CF111" s="904">
        <v>1.4</v>
      </c>
      <c r="CG111" s="905"/>
      <c r="CH111" s="905"/>
      <c r="CI111" s="905"/>
      <c r="CJ111" s="905"/>
      <c r="CK111" s="956"/>
      <c r="CL111" s="850"/>
      <c r="CM111" s="844" t="s">
        <v>456</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454</v>
      </c>
      <c r="DH111" s="846"/>
      <c r="DI111" s="846"/>
      <c r="DJ111" s="846"/>
      <c r="DK111" s="846"/>
      <c r="DL111" s="846" t="s">
        <v>454</v>
      </c>
      <c r="DM111" s="846"/>
      <c r="DN111" s="846"/>
      <c r="DO111" s="846"/>
      <c r="DP111" s="846"/>
      <c r="DQ111" s="846" t="s">
        <v>454</v>
      </c>
      <c r="DR111" s="846"/>
      <c r="DS111" s="846"/>
      <c r="DT111" s="846"/>
      <c r="DU111" s="846"/>
      <c r="DV111" s="823" t="s">
        <v>454</v>
      </c>
      <c r="DW111" s="823"/>
      <c r="DX111" s="823"/>
      <c r="DY111" s="823"/>
      <c r="DZ111" s="824"/>
    </row>
    <row r="112" spans="1:131" s="233" customFormat="1" ht="26.25" customHeight="1" x14ac:dyDescent="0.2">
      <c r="A112" s="941" t="s">
        <v>457</v>
      </c>
      <c r="B112" s="942"/>
      <c r="C112" s="781" t="s">
        <v>458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3333333</v>
      </c>
      <c r="AB112" s="809"/>
      <c r="AC112" s="809"/>
      <c r="AD112" s="809"/>
      <c r="AE112" s="810"/>
      <c r="AF112" s="811">
        <v>3333333</v>
      </c>
      <c r="AG112" s="809"/>
      <c r="AH112" s="809"/>
      <c r="AI112" s="809"/>
      <c r="AJ112" s="810"/>
      <c r="AK112" s="811">
        <v>3333333</v>
      </c>
      <c r="AL112" s="809"/>
      <c r="AM112" s="809"/>
      <c r="AN112" s="809"/>
      <c r="AO112" s="810"/>
      <c r="AP112" s="853">
        <v>1.1000000000000001</v>
      </c>
      <c r="AQ112" s="854"/>
      <c r="AR112" s="854"/>
      <c r="AS112" s="854"/>
      <c r="AT112" s="855"/>
      <c r="AU112" s="961"/>
      <c r="AV112" s="962"/>
      <c r="AW112" s="962"/>
      <c r="AX112" s="962"/>
      <c r="AY112" s="962"/>
      <c r="AZ112" s="844" t="s">
        <v>459</v>
      </c>
      <c r="BA112" s="781"/>
      <c r="BB112" s="781"/>
      <c r="BC112" s="781"/>
      <c r="BD112" s="781"/>
      <c r="BE112" s="781"/>
      <c r="BF112" s="781"/>
      <c r="BG112" s="781"/>
      <c r="BH112" s="781"/>
      <c r="BI112" s="781"/>
      <c r="BJ112" s="781"/>
      <c r="BK112" s="781"/>
      <c r="BL112" s="781"/>
      <c r="BM112" s="781"/>
      <c r="BN112" s="781"/>
      <c r="BO112" s="781"/>
      <c r="BP112" s="782"/>
      <c r="BQ112" s="845">
        <v>75693441</v>
      </c>
      <c r="BR112" s="846"/>
      <c r="BS112" s="846"/>
      <c r="BT112" s="846"/>
      <c r="BU112" s="846"/>
      <c r="BV112" s="846">
        <v>73022749</v>
      </c>
      <c r="BW112" s="846"/>
      <c r="BX112" s="846"/>
      <c r="BY112" s="846"/>
      <c r="BZ112" s="846"/>
      <c r="CA112" s="846">
        <v>70512358</v>
      </c>
      <c r="CB112" s="846"/>
      <c r="CC112" s="846"/>
      <c r="CD112" s="846"/>
      <c r="CE112" s="846"/>
      <c r="CF112" s="904">
        <v>23.6</v>
      </c>
      <c r="CG112" s="905"/>
      <c r="CH112" s="905"/>
      <c r="CI112" s="905"/>
      <c r="CJ112" s="905"/>
      <c r="CK112" s="956"/>
      <c r="CL112" s="850"/>
      <c r="CM112" s="844" t="s">
        <v>460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454</v>
      </c>
      <c r="DH112" s="846"/>
      <c r="DI112" s="846"/>
      <c r="DJ112" s="846"/>
      <c r="DK112" s="846"/>
      <c r="DL112" s="846" t="s">
        <v>453</v>
      </c>
      <c r="DM112" s="846"/>
      <c r="DN112" s="846"/>
      <c r="DO112" s="846"/>
      <c r="DP112" s="846"/>
      <c r="DQ112" s="846" t="s">
        <v>452</v>
      </c>
      <c r="DR112" s="846"/>
      <c r="DS112" s="846"/>
      <c r="DT112" s="846"/>
      <c r="DU112" s="846"/>
      <c r="DV112" s="823" t="s">
        <v>453</v>
      </c>
      <c r="DW112" s="823"/>
      <c r="DX112" s="823"/>
      <c r="DY112" s="823"/>
      <c r="DZ112" s="824"/>
    </row>
    <row r="113" spans="1:130" s="233" customFormat="1" ht="26.25" customHeight="1" x14ac:dyDescent="0.2">
      <c r="A113" s="943"/>
      <c r="B113" s="944"/>
      <c r="C113" s="781" t="s">
        <v>461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4435244</v>
      </c>
      <c r="AB113" s="948"/>
      <c r="AC113" s="948"/>
      <c r="AD113" s="948"/>
      <c r="AE113" s="949"/>
      <c r="AF113" s="950">
        <v>5143458</v>
      </c>
      <c r="AG113" s="948"/>
      <c r="AH113" s="948"/>
      <c r="AI113" s="948"/>
      <c r="AJ113" s="949"/>
      <c r="AK113" s="950">
        <v>5416967</v>
      </c>
      <c r="AL113" s="948"/>
      <c r="AM113" s="948"/>
      <c r="AN113" s="948"/>
      <c r="AO113" s="949"/>
      <c r="AP113" s="951">
        <v>1.8</v>
      </c>
      <c r="AQ113" s="952"/>
      <c r="AR113" s="952"/>
      <c r="AS113" s="952"/>
      <c r="AT113" s="953"/>
      <c r="AU113" s="961"/>
      <c r="AV113" s="962"/>
      <c r="AW113" s="962"/>
      <c r="AX113" s="962"/>
      <c r="AY113" s="962"/>
      <c r="AZ113" s="844" t="s">
        <v>462</v>
      </c>
      <c r="BA113" s="781"/>
      <c r="BB113" s="781"/>
      <c r="BC113" s="781"/>
      <c r="BD113" s="781"/>
      <c r="BE113" s="781"/>
      <c r="BF113" s="781"/>
      <c r="BG113" s="781"/>
      <c r="BH113" s="781"/>
      <c r="BI113" s="781"/>
      <c r="BJ113" s="781"/>
      <c r="BK113" s="781"/>
      <c r="BL113" s="781"/>
      <c r="BM113" s="781"/>
      <c r="BN113" s="781"/>
      <c r="BO113" s="781"/>
      <c r="BP113" s="782"/>
      <c r="BQ113" s="845" t="s">
        <v>453</v>
      </c>
      <c r="BR113" s="846"/>
      <c r="BS113" s="846"/>
      <c r="BT113" s="846"/>
      <c r="BU113" s="846"/>
      <c r="BV113" s="846" t="s">
        <v>422</v>
      </c>
      <c r="BW113" s="846"/>
      <c r="BX113" s="846"/>
      <c r="BY113" s="846"/>
      <c r="BZ113" s="846"/>
      <c r="CA113" s="846" t="s">
        <v>422</v>
      </c>
      <c r="CB113" s="846"/>
      <c r="CC113" s="846"/>
      <c r="CD113" s="846"/>
      <c r="CE113" s="846"/>
      <c r="CF113" s="904" t="s">
        <v>422</v>
      </c>
      <c r="CG113" s="905"/>
      <c r="CH113" s="905"/>
      <c r="CI113" s="905"/>
      <c r="CJ113" s="905"/>
      <c r="CK113" s="956"/>
      <c r="CL113" s="850"/>
      <c r="CM113" s="844" t="s">
        <v>463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422</v>
      </c>
      <c r="DH113" s="809"/>
      <c r="DI113" s="809"/>
      <c r="DJ113" s="809"/>
      <c r="DK113" s="810"/>
      <c r="DL113" s="811" t="s">
        <v>422</v>
      </c>
      <c r="DM113" s="809"/>
      <c r="DN113" s="809"/>
      <c r="DO113" s="809"/>
      <c r="DP113" s="810"/>
      <c r="DQ113" s="811" t="s">
        <v>464</v>
      </c>
      <c r="DR113" s="809"/>
      <c r="DS113" s="809"/>
      <c r="DT113" s="809"/>
      <c r="DU113" s="810"/>
      <c r="DV113" s="853" t="s">
        <v>464</v>
      </c>
      <c r="DW113" s="854"/>
      <c r="DX113" s="854"/>
      <c r="DY113" s="854"/>
      <c r="DZ113" s="855"/>
    </row>
    <row r="114" spans="1:130" s="233" customFormat="1" ht="26.25" customHeight="1" x14ac:dyDescent="0.2">
      <c r="A114" s="943"/>
      <c r="B114" s="944"/>
      <c r="C114" s="781" t="s">
        <v>465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422</v>
      </c>
      <c r="AB114" s="809"/>
      <c r="AC114" s="809"/>
      <c r="AD114" s="809"/>
      <c r="AE114" s="810"/>
      <c r="AF114" s="811" t="s">
        <v>454</v>
      </c>
      <c r="AG114" s="809"/>
      <c r="AH114" s="809"/>
      <c r="AI114" s="809"/>
      <c r="AJ114" s="810"/>
      <c r="AK114" s="811" t="s">
        <v>454</v>
      </c>
      <c r="AL114" s="809"/>
      <c r="AM114" s="809"/>
      <c r="AN114" s="809"/>
      <c r="AO114" s="810"/>
      <c r="AP114" s="853" t="s">
        <v>454</v>
      </c>
      <c r="AQ114" s="854"/>
      <c r="AR114" s="854"/>
      <c r="AS114" s="854"/>
      <c r="AT114" s="855"/>
      <c r="AU114" s="961"/>
      <c r="AV114" s="962"/>
      <c r="AW114" s="962"/>
      <c r="AX114" s="962"/>
      <c r="AY114" s="962"/>
      <c r="AZ114" s="844" t="s">
        <v>466</v>
      </c>
      <c r="BA114" s="781"/>
      <c r="BB114" s="781"/>
      <c r="BC114" s="781"/>
      <c r="BD114" s="781"/>
      <c r="BE114" s="781"/>
      <c r="BF114" s="781"/>
      <c r="BG114" s="781"/>
      <c r="BH114" s="781"/>
      <c r="BI114" s="781"/>
      <c r="BJ114" s="781"/>
      <c r="BK114" s="781"/>
      <c r="BL114" s="781"/>
      <c r="BM114" s="781"/>
      <c r="BN114" s="781"/>
      <c r="BO114" s="781"/>
      <c r="BP114" s="782"/>
      <c r="BQ114" s="845">
        <v>74154157</v>
      </c>
      <c r="BR114" s="846"/>
      <c r="BS114" s="846"/>
      <c r="BT114" s="846"/>
      <c r="BU114" s="846"/>
      <c r="BV114" s="846">
        <v>75223746</v>
      </c>
      <c r="BW114" s="846"/>
      <c r="BX114" s="846"/>
      <c r="BY114" s="846"/>
      <c r="BZ114" s="846"/>
      <c r="CA114" s="846">
        <v>74603304</v>
      </c>
      <c r="CB114" s="846"/>
      <c r="CC114" s="846"/>
      <c r="CD114" s="846"/>
      <c r="CE114" s="846"/>
      <c r="CF114" s="904">
        <v>24.9</v>
      </c>
      <c r="CG114" s="905"/>
      <c r="CH114" s="905"/>
      <c r="CI114" s="905"/>
      <c r="CJ114" s="905"/>
      <c r="CK114" s="956"/>
      <c r="CL114" s="850"/>
      <c r="CM114" s="844" t="s">
        <v>467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422</v>
      </c>
      <c r="DH114" s="809"/>
      <c r="DI114" s="809"/>
      <c r="DJ114" s="809"/>
      <c r="DK114" s="810"/>
      <c r="DL114" s="811" t="s">
        <v>422</v>
      </c>
      <c r="DM114" s="809"/>
      <c r="DN114" s="809"/>
      <c r="DO114" s="809"/>
      <c r="DP114" s="810"/>
      <c r="DQ114" s="811" t="s">
        <v>422</v>
      </c>
      <c r="DR114" s="809"/>
      <c r="DS114" s="809"/>
      <c r="DT114" s="809"/>
      <c r="DU114" s="810"/>
      <c r="DV114" s="853" t="s">
        <v>422</v>
      </c>
      <c r="DW114" s="854"/>
      <c r="DX114" s="854"/>
      <c r="DY114" s="854"/>
      <c r="DZ114" s="855"/>
    </row>
    <row r="115" spans="1:130" s="233" customFormat="1" ht="26.25" customHeight="1" x14ac:dyDescent="0.2">
      <c r="A115" s="943"/>
      <c r="B115" s="944"/>
      <c r="C115" s="781" t="s">
        <v>468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581436</v>
      </c>
      <c r="AB115" s="948"/>
      <c r="AC115" s="948"/>
      <c r="AD115" s="948"/>
      <c r="AE115" s="949"/>
      <c r="AF115" s="950">
        <v>577204</v>
      </c>
      <c r="AG115" s="948"/>
      <c r="AH115" s="948"/>
      <c r="AI115" s="948"/>
      <c r="AJ115" s="949"/>
      <c r="AK115" s="950">
        <v>569811</v>
      </c>
      <c r="AL115" s="948"/>
      <c r="AM115" s="948"/>
      <c r="AN115" s="948"/>
      <c r="AO115" s="949"/>
      <c r="AP115" s="951">
        <v>0.2</v>
      </c>
      <c r="AQ115" s="952"/>
      <c r="AR115" s="952"/>
      <c r="AS115" s="952"/>
      <c r="AT115" s="953"/>
      <c r="AU115" s="961"/>
      <c r="AV115" s="962"/>
      <c r="AW115" s="962"/>
      <c r="AX115" s="962"/>
      <c r="AY115" s="962"/>
      <c r="AZ115" s="844" t="s">
        <v>469</v>
      </c>
      <c r="BA115" s="781"/>
      <c r="BB115" s="781"/>
      <c r="BC115" s="781"/>
      <c r="BD115" s="781"/>
      <c r="BE115" s="781"/>
      <c r="BF115" s="781"/>
      <c r="BG115" s="781"/>
      <c r="BH115" s="781"/>
      <c r="BI115" s="781"/>
      <c r="BJ115" s="781"/>
      <c r="BK115" s="781"/>
      <c r="BL115" s="781"/>
      <c r="BM115" s="781"/>
      <c r="BN115" s="781"/>
      <c r="BO115" s="781"/>
      <c r="BP115" s="782"/>
      <c r="BQ115" s="845">
        <v>435384</v>
      </c>
      <c r="BR115" s="846"/>
      <c r="BS115" s="846"/>
      <c r="BT115" s="846"/>
      <c r="BU115" s="846"/>
      <c r="BV115" s="846">
        <v>406884</v>
      </c>
      <c r="BW115" s="846"/>
      <c r="BX115" s="846"/>
      <c r="BY115" s="846"/>
      <c r="BZ115" s="846"/>
      <c r="CA115" s="846">
        <v>407174</v>
      </c>
      <c r="CB115" s="846"/>
      <c r="CC115" s="846"/>
      <c r="CD115" s="846"/>
      <c r="CE115" s="846"/>
      <c r="CF115" s="904">
        <v>0.1</v>
      </c>
      <c r="CG115" s="905"/>
      <c r="CH115" s="905"/>
      <c r="CI115" s="905"/>
      <c r="CJ115" s="905"/>
      <c r="CK115" s="956"/>
      <c r="CL115" s="850"/>
      <c r="CM115" s="844" t="s">
        <v>470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422</v>
      </c>
      <c r="DH115" s="809"/>
      <c r="DI115" s="809"/>
      <c r="DJ115" s="809"/>
      <c r="DK115" s="810"/>
      <c r="DL115" s="811" t="s">
        <v>422</v>
      </c>
      <c r="DM115" s="809"/>
      <c r="DN115" s="809"/>
      <c r="DO115" s="809"/>
      <c r="DP115" s="810"/>
      <c r="DQ115" s="811" t="s">
        <v>454</v>
      </c>
      <c r="DR115" s="809"/>
      <c r="DS115" s="809"/>
      <c r="DT115" s="809"/>
      <c r="DU115" s="810"/>
      <c r="DV115" s="853" t="s">
        <v>454</v>
      </c>
      <c r="DW115" s="854"/>
      <c r="DX115" s="854"/>
      <c r="DY115" s="854"/>
      <c r="DZ115" s="855"/>
    </row>
    <row r="116" spans="1:130" s="233" customFormat="1" ht="26.25" customHeight="1" x14ac:dyDescent="0.2">
      <c r="A116" s="945"/>
      <c r="B116" s="946"/>
      <c r="C116" s="868" t="s">
        <v>471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454</v>
      </c>
      <c r="AB116" s="809"/>
      <c r="AC116" s="809"/>
      <c r="AD116" s="809"/>
      <c r="AE116" s="810"/>
      <c r="AF116" s="811" t="s">
        <v>422</v>
      </c>
      <c r="AG116" s="809"/>
      <c r="AH116" s="809"/>
      <c r="AI116" s="809"/>
      <c r="AJ116" s="810"/>
      <c r="AK116" s="811" t="s">
        <v>422</v>
      </c>
      <c r="AL116" s="809"/>
      <c r="AM116" s="809"/>
      <c r="AN116" s="809"/>
      <c r="AO116" s="810"/>
      <c r="AP116" s="853" t="s">
        <v>422</v>
      </c>
      <c r="AQ116" s="854"/>
      <c r="AR116" s="854"/>
      <c r="AS116" s="854"/>
      <c r="AT116" s="855"/>
      <c r="AU116" s="961"/>
      <c r="AV116" s="962"/>
      <c r="AW116" s="962"/>
      <c r="AX116" s="962"/>
      <c r="AY116" s="962"/>
      <c r="AZ116" s="938" t="s">
        <v>472</v>
      </c>
      <c r="BA116" s="939"/>
      <c r="BB116" s="939"/>
      <c r="BC116" s="939"/>
      <c r="BD116" s="939"/>
      <c r="BE116" s="939"/>
      <c r="BF116" s="939"/>
      <c r="BG116" s="939"/>
      <c r="BH116" s="939"/>
      <c r="BI116" s="939"/>
      <c r="BJ116" s="939"/>
      <c r="BK116" s="939"/>
      <c r="BL116" s="939"/>
      <c r="BM116" s="939"/>
      <c r="BN116" s="939"/>
      <c r="BO116" s="939"/>
      <c r="BP116" s="940"/>
      <c r="BQ116" s="845" t="s">
        <v>464</v>
      </c>
      <c r="BR116" s="846"/>
      <c r="BS116" s="846"/>
      <c r="BT116" s="846"/>
      <c r="BU116" s="846"/>
      <c r="BV116" s="846" t="s">
        <v>454</v>
      </c>
      <c r="BW116" s="846"/>
      <c r="BX116" s="846"/>
      <c r="BY116" s="846"/>
      <c r="BZ116" s="846"/>
      <c r="CA116" s="846" t="s">
        <v>454</v>
      </c>
      <c r="CB116" s="846"/>
      <c r="CC116" s="846"/>
      <c r="CD116" s="846"/>
      <c r="CE116" s="846"/>
      <c r="CF116" s="904" t="s">
        <v>422</v>
      </c>
      <c r="CG116" s="905"/>
      <c r="CH116" s="905"/>
      <c r="CI116" s="905"/>
      <c r="CJ116" s="905"/>
      <c r="CK116" s="956"/>
      <c r="CL116" s="850"/>
      <c r="CM116" s="844" t="s">
        <v>473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453</v>
      </c>
      <c r="DH116" s="809"/>
      <c r="DI116" s="809"/>
      <c r="DJ116" s="809"/>
      <c r="DK116" s="810"/>
      <c r="DL116" s="811" t="s">
        <v>454</v>
      </c>
      <c r="DM116" s="809"/>
      <c r="DN116" s="809"/>
      <c r="DO116" s="809"/>
      <c r="DP116" s="810"/>
      <c r="DQ116" s="811" t="s">
        <v>452</v>
      </c>
      <c r="DR116" s="809"/>
      <c r="DS116" s="809"/>
      <c r="DT116" s="809"/>
      <c r="DU116" s="810"/>
      <c r="DV116" s="853" t="s">
        <v>464</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474</v>
      </c>
      <c r="Z117" s="926"/>
      <c r="AA117" s="931">
        <v>57746522</v>
      </c>
      <c r="AB117" s="932"/>
      <c r="AC117" s="932"/>
      <c r="AD117" s="932"/>
      <c r="AE117" s="933"/>
      <c r="AF117" s="934">
        <v>60313600</v>
      </c>
      <c r="AG117" s="932"/>
      <c r="AH117" s="932"/>
      <c r="AI117" s="932"/>
      <c r="AJ117" s="933"/>
      <c r="AK117" s="934">
        <v>60623119</v>
      </c>
      <c r="AL117" s="932"/>
      <c r="AM117" s="932"/>
      <c r="AN117" s="932"/>
      <c r="AO117" s="933"/>
      <c r="AP117" s="935"/>
      <c r="AQ117" s="936"/>
      <c r="AR117" s="936"/>
      <c r="AS117" s="936"/>
      <c r="AT117" s="937"/>
      <c r="AU117" s="961"/>
      <c r="AV117" s="962"/>
      <c r="AW117" s="962"/>
      <c r="AX117" s="962"/>
      <c r="AY117" s="962"/>
      <c r="AZ117" s="892" t="s">
        <v>475</v>
      </c>
      <c r="BA117" s="893"/>
      <c r="BB117" s="893"/>
      <c r="BC117" s="893"/>
      <c r="BD117" s="893"/>
      <c r="BE117" s="893"/>
      <c r="BF117" s="893"/>
      <c r="BG117" s="893"/>
      <c r="BH117" s="893"/>
      <c r="BI117" s="893"/>
      <c r="BJ117" s="893"/>
      <c r="BK117" s="893"/>
      <c r="BL117" s="893"/>
      <c r="BM117" s="893"/>
      <c r="BN117" s="893"/>
      <c r="BO117" s="893"/>
      <c r="BP117" s="894"/>
      <c r="BQ117" s="845" t="s">
        <v>422</v>
      </c>
      <c r="BR117" s="846"/>
      <c r="BS117" s="846"/>
      <c r="BT117" s="846"/>
      <c r="BU117" s="846"/>
      <c r="BV117" s="846" t="s">
        <v>464</v>
      </c>
      <c r="BW117" s="846"/>
      <c r="BX117" s="846"/>
      <c r="BY117" s="846"/>
      <c r="BZ117" s="846"/>
      <c r="CA117" s="846" t="s">
        <v>422</v>
      </c>
      <c r="CB117" s="846"/>
      <c r="CC117" s="846"/>
      <c r="CD117" s="846"/>
      <c r="CE117" s="846"/>
      <c r="CF117" s="904" t="s">
        <v>454</v>
      </c>
      <c r="CG117" s="905"/>
      <c r="CH117" s="905"/>
      <c r="CI117" s="905"/>
      <c r="CJ117" s="905"/>
      <c r="CK117" s="956"/>
      <c r="CL117" s="850"/>
      <c r="CM117" s="844" t="s">
        <v>476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464</v>
      </c>
      <c r="DH117" s="809"/>
      <c r="DI117" s="809"/>
      <c r="DJ117" s="809"/>
      <c r="DK117" s="810"/>
      <c r="DL117" s="811" t="s">
        <v>454</v>
      </c>
      <c r="DM117" s="809"/>
      <c r="DN117" s="809"/>
      <c r="DO117" s="809"/>
      <c r="DP117" s="810"/>
      <c r="DQ117" s="811" t="s">
        <v>464</v>
      </c>
      <c r="DR117" s="809"/>
      <c r="DS117" s="809"/>
      <c r="DT117" s="809"/>
      <c r="DU117" s="810"/>
      <c r="DV117" s="853" t="s">
        <v>454</v>
      </c>
      <c r="DW117" s="854"/>
      <c r="DX117" s="854"/>
      <c r="DY117" s="854"/>
      <c r="DZ117" s="855"/>
    </row>
    <row r="118" spans="1:130" s="233" customFormat="1" ht="26.25" customHeight="1" x14ac:dyDescent="0.2">
      <c r="A118" s="924" t="s">
        <v>446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443</v>
      </c>
      <c r="AB118" s="925"/>
      <c r="AC118" s="925"/>
      <c r="AD118" s="925"/>
      <c r="AE118" s="926"/>
      <c r="AF118" s="927" t="s">
        <v>444</v>
      </c>
      <c r="AG118" s="925"/>
      <c r="AH118" s="925"/>
      <c r="AI118" s="925"/>
      <c r="AJ118" s="926"/>
      <c r="AK118" s="927" t="s">
        <v>305</v>
      </c>
      <c r="AL118" s="925"/>
      <c r="AM118" s="925"/>
      <c r="AN118" s="925"/>
      <c r="AO118" s="926"/>
      <c r="AP118" s="928" t="s">
        <v>445</v>
      </c>
      <c r="AQ118" s="929"/>
      <c r="AR118" s="929"/>
      <c r="AS118" s="929"/>
      <c r="AT118" s="930"/>
      <c r="AU118" s="961"/>
      <c r="AV118" s="962"/>
      <c r="AW118" s="962"/>
      <c r="AX118" s="962"/>
      <c r="AY118" s="962"/>
      <c r="AZ118" s="867" t="s">
        <v>477</v>
      </c>
      <c r="BA118" s="868"/>
      <c r="BB118" s="868"/>
      <c r="BC118" s="868"/>
      <c r="BD118" s="868"/>
      <c r="BE118" s="868"/>
      <c r="BF118" s="868"/>
      <c r="BG118" s="868"/>
      <c r="BH118" s="868"/>
      <c r="BI118" s="868"/>
      <c r="BJ118" s="868"/>
      <c r="BK118" s="868"/>
      <c r="BL118" s="868"/>
      <c r="BM118" s="868"/>
      <c r="BN118" s="868"/>
      <c r="BO118" s="868"/>
      <c r="BP118" s="869"/>
      <c r="BQ118" s="908" t="s">
        <v>454</v>
      </c>
      <c r="BR118" s="874"/>
      <c r="BS118" s="874"/>
      <c r="BT118" s="874"/>
      <c r="BU118" s="874"/>
      <c r="BV118" s="874" t="s">
        <v>454</v>
      </c>
      <c r="BW118" s="874"/>
      <c r="BX118" s="874"/>
      <c r="BY118" s="874"/>
      <c r="BZ118" s="874"/>
      <c r="CA118" s="874" t="s">
        <v>464</v>
      </c>
      <c r="CB118" s="874"/>
      <c r="CC118" s="874"/>
      <c r="CD118" s="874"/>
      <c r="CE118" s="874"/>
      <c r="CF118" s="904" t="s">
        <v>454</v>
      </c>
      <c r="CG118" s="905"/>
      <c r="CH118" s="905"/>
      <c r="CI118" s="905"/>
      <c r="CJ118" s="905"/>
      <c r="CK118" s="956"/>
      <c r="CL118" s="850"/>
      <c r="CM118" s="844" t="s">
        <v>478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464</v>
      </c>
      <c r="DH118" s="809"/>
      <c r="DI118" s="809"/>
      <c r="DJ118" s="809"/>
      <c r="DK118" s="810"/>
      <c r="DL118" s="811" t="s">
        <v>454</v>
      </c>
      <c r="DM118" s="809"/>
      <c r="DN118" s="809"/>
      <c r="DO118" s="809"/>
      <c r="DP118" s="810"/>
      <c r="DQ118" s="811" t="s">
        <v>454</v>
      </c>
      <c r="DR118" s="809"/>
      <c r="DS118" s="809"/>
      <c r="DT118" s="809"/>
      <c r="DU118" s="810"/>
      <c r="DV118" s="853" t="s">
        <v>454</v>
      </c>
      <c r="DW118" s="854"/>
      <c r="DX118" s="854"/>
      <c r="DY118" s="854"/>
      <c r="DZ118" s="855"/>
    </row>
    <row r="119" spans="1:130" s="233" customFormat="1" ht="26.25" customHeight="1" x14ac:dyDescent="0.2">
      <c r="A119" s="847" t="s">
        <v>449</v>
      </c>
      <c r="B119" s="848"/>
      <c r="C119" s="889" t="s">
        <v>450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561393</v>
      </c>
      <c r="AB119" s="918"/>
      <c r="AC119" s="918"/>
      <c r="AD119" s="918"/>
      <c r="AE119" s="919"/>
      <c r="AF119" s="920">
        <v>558355</v>
      </c>
      <c r="AG119" s="918"/>
      <c r="AH119" s="918"/>
      <c r="AI119" s="918"/>
      <c r="AJ119" s="919"/>
      <c r="AK119" s="920">
        <v>558781</v>
      </c>
      <c r="AL119" s="918"/>
      <c r="AM119" s="918"/>
      <c r="AN119" s="918"/>
      <c r="AO119" s="919"/>
      <c r="AP119" s="921">
        <v>0.2</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479</v>
      </c>
      <c r="BP119" s="907"/>
      <c r="BQ119" s="908">
        <v>625925236</v>
      </c>
      <c r="BR119" s="874"/>
      <c r="BS119" s="874"/>
      <c r="BT119" s="874"/>
      <c r="BU119" s="874"/>
      <c r="BV119" s="874">
        <v>619272930</v>
      </c>
      <c r="BW119" s="874"/>
      <c r="BX119" s="874"/>
      <c r="BY119" s="874"/>
      <c r="BZ119" s="874"/>
      <c r="CA119" s="874">
        <v>618134878</v>
      </c>
      <c r="CB119" s="874"/>
      <c r="CC119" s="874"/>
      <c r="CD119" s="874"/>
      <c r="CE119" s="874"/>
      <c r="CF119" s="777"/>
      <c r="CG119" s="778"/>
      <c r="CH119" s="778"/>
      <c r="CI119" s="778"/>
      <c r="CJ119" s="863"/>
      <c r="CK119" s="957"/>
      <c r="CL119" s="852"/>
      <c r="CM119" s="867" t="s">
        <v>480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422</v>
      </c>
      <c r="DH119" s="793"/>
      <c r="DI119" s="793"/>
      <c r="DJ119" s="793"/>
      <c r="DK119" s="794"/>
      <c r="DL119" s="795" t="s">
        <v>464</v>
      </c>
      <c r="DM119" s="793"/>
      <c r="DN119" s="793"/>
      <c r="DO119" s="793"/>
      <c r="DP119" s="794"/>
      <c r="DQ119" s="795" t="s">
        <v>464</v>
      </c>
      <c r="DR119" s="793"/>
      <c r="DS119" s="793"/>
      <c r="DT119" s="793"/>
      <c r="DU119" s="794"/>
      <c r="DV119" s="877" t="s">
        <v>454</v>
      </c>
      <c r="DW119" s="878"/>
      <c r="DX119" s="878"/>
      <c r="DY119" s="878"/>
      <c r="DZ119" s="879"/>
    </row>
    <row r="120" spans="1:130" s="233" customFormat="1" ht="26.25" customHeight="1" x14ac:dyDescent="0.2">
      <c r="A120" s="849"/>
      <c r="B120" s="850"/>
      <c r="C120" s="844" t="s">
        <v>456</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464</v>
      </c>
      <c r="AB120" s="809"/>
      <c r="AC120" s="809"/>
      <c r="AD120" s="809"/>
      <c r="AE120" s="810"/>
      <c r="AF120" s="811" t="s">
        <v>464</v>
      </c>
      <c r="AG120" s="809"/>
      <c r="AH120" s="809"/>
      <c r="AI120" s="809"/>
      <c r="AJ120" s="810"/>
      <c r="AK120" s="811" t="s">
        <v>464</v>
      </c>
      <c r="AL120" s="809"/>
      <c r="AM120" s="809"/>
      <c r="AN120" s="809"/>
      <c r="AO120" s="810"/>
      <c r="AP120" s="853" t="s">
        <v>452</v>
      </c>
      <c r="AQ120" s="854"/>
      <c r="AR120" s="854"/>
      <c r="AS120" s="854"/>
      <c r="AT120" s="855"/>
      <c r="AU120" s="909" t="s">
        <v>481</v>
      </c>
      <c r="AV120" s="910"/>
      <c r="AW120" s="910"/>
      <c r="AX120" s="910"/>
      <c r="AY120" s="911"/>
      <c r="AZ120" s="889" t="s">
        <v>482</v>
      </c>
      <c r="BA120" s="837"/>
      <c r="BB120" s="837"/>
      <c r="BC120" s="837"/>
      <c r="BD120" s="837"/>
      <c r="BE120" s="837"/>
      <c r="BF120" s="837"/>
      <c r="BG120" s="837"/>
      <c r="BH120" s="837"/>
      <c r="BI120" s="837"/>
      <c r="BJ120" s="837"/>
      <c r="BK120" s="837"/>
      <c r="BL120" s="837"/>
      <c r="BM120" s="837"/>
      <c r="BN120" s="837"/>
      <c r="BO120" s="837"/>
      <c r="BP120" s="838"/>
      <c r="BQ120" s="890">
        <v>61314967</v>
      </c>
      <c r="BR120" s="871"/>
      <c r="BS120" s="871"/>
      <c r="BT120" s="871"/>
      <c r="BU120" s="871"/>
      <c r="BV120" s="871">
        <v>59776161</v>
      </c>
      <c r="BW120" s="871"/>
      <c r="BX120" s="871"/>
      <c r="BY120" s="871"/>
      <c r="BZ120" s="871"/>
      <c r="CA120" s="871">
        <v>74211070</v>
      </c>
      <c r="CB120" s="871"/>
      <c r="CC120" s="871"/>
      <c r="CD120" s="871"/>
      <c r="CE120" s="871"/>
      <c r="CF120" s="895">
        <v>24.8</v>
      </c>
      <c r="CG120" s="896"/>
      <c r="CH120" s="896"/>
      <c r="CI120" s="896"/>
      <c r="CJ120" s="896"/>
      <c r="CK120" s="897" t="s">
        <v>483</v>
      </c>
      <c r="CL120" s="881"/>
      <c r="CM120" s="881"/>
      <c r="CN120" s="881"/>
      <c r="CO120" s="882"/>
      <c r="CP120" s="901" t="s">
        <v>484</v>
      </c>
      <c r="CQ120" s="902"/>
      <c r="CR120" s="902"/>
      <c r="CS120" s="902"/>
      <c r="CT120" s="902"/>
      <c r="CU120" s="902"/>
      <c r="CV120" s="902"/>
      <c r="CW120" s="902"/>
      <c r="CX120" s="902"/>
      <c r="CY120" s="902"/>
      <c r="CZ120" s="902"/>
      <c r="DA120" s="902"/>
      <c r="DB120" s="902"/>
      <c r="DC120" s="902"/>
      <c r="DD120" s="902"/>
      <c r="DE120" s="902"/>
      <c r="DF120" s="903"/>
      <c r="DG120" s="890">
        <v>50578604</v>
      </c>
      <c r="DH120" s="871"/>
      <c r="DI120" s="871"/>
      <c r="DJ120" s="871"/>
      <c r="DK120" s="871"/>
      <c r="DL120" s="871">
        <v>50258721</v>
      </c>
      <c r="DM120" s="871"/>
      <c r="DN120" s="871"/>
      <c r="DO120" s="871"/>
      <c r="DP120" s="871"/>
      <c r="DQ120" s="871">
        <v>49625542</v>
      </c>
      <c r="DR120" s="871"/>
      <c r="DS120" s="871"/>
      <c r="DT120" s="871"/>
      <c r="DU120" s="871"/>
      <c r="DV120" s="872">
        <v>16.600000000000001</v>
      </c>
      <c r="DW120" s="872"/>
      <c r="DX120" s="872"/>
      <c r="DY120" s="872"/>
      <c r="DZ120" s="873"/>
    </row>
    <row r="121" spans="1:130" s="233" customFormat="1" ht="26.25" customHeight="1" x14ac:dyDescent="0.2">
      <c r="A121" s="849"/>
      <c r="B121" s="850"/>
      <c r="C121" s="892" t="s">
        <v>485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464</v>
      </c>
      <c r="AB121" s="809"/>
      <c r="AC121" s="809"/>
      <c r="AD121" s="809"/>
      <c r="AE121" s="810"/>
      <c r="AF121" s="811" t="s">
        <v>422</v>
      </c>
      <c r="AG121" s="809"/>
      <c r="AH121" s="809"/>
      <c r="AI121" s="809"/>
      <c r="AJ121" s="810"/>
      <c r="AK121" s="811" t="s">
        <v>464</v>
      </c>
      <c r="AL121" s="809"/>
      <c r="AM121" s="809"/>
      <c r="AN121" s="809"/>
      <c r="AO121" s="810"/>
      <c r="AP121" s="853" t="s">
        <v>454</v>
      </c>
      <c r="AQ121" s="854"/>
      <c r="AR121" s="854"/>
      <c r="AS121" s="854"/>
      <c r="AT121" s="855"/>
      <c r="AU121" s="912"/>
      <c r="AV121" s="913"/>
      <c r="AW121" s="913"/>
      <c r="AX121" s="913"/>
      <c r="AY121" s="914"/>
      <c r="AZ121" s="844" t="s">
        <v>486</v>
      </c>
      <c r="BA121" s="781"/>
      <c r="BB121" s="781"/>
      <c r="BC121" s="781"/>
      <c r="BD121" s="781"/>
      <c r="BE121" s="781"/>
      <c r="BF121" s="781"/>
      <c r="BG121" s="781"/>
      <c r="BH121" s="781"/>
      <c r="BI121" s="781"/>
      <c r="BJ121" s="781"/>
      <c r="BK121" s="781"/>
      <c r="BL121" s="781"/>
      <c r="BM121" s="781"/>
      <c r="BN121" s="781"/>
      <c r="BO121" s="781"/>
      <c r="BP121" s="782"/>
      <c r="BQ121" s="845">
        <v>98808408</v>
      </c>
      <c r="BR121" s="846"/>
      <c r="BS121" s="846"/>
      <c r="BT121" s="846"/>
      <c r="BU121" s="846"/>
      <c r="BV121" s="846">
        <v>102480701</v>
      </c>
      <c r="BW121" s="846"/>
      <c r="BX121" s="846"/>
      <c r="BY121" s="846"/>
      <c r="BZ121" s="846"/>
      <c r="CA121" s="846">
        <v>99277427</v>
      </c>
      <c r="CB121" s="846"/>
      <c r="CC121" s="846"/>
      <c r="CD121" s="846"/>
      <c r="CE121" s="846"/>
      <c r="CF121" s="904">
        <v>33.200000000000003</v>
      </c>
      <c r="CG121" s="905"/>
      <c r="CH121" s="905"/>
      <c r="CI121" s="905"/>
      <c r="CJ121" s="905"/>
      <c r="CK121" s="898"/>
      <c r="CL121" s="884"/>
      <c r="CM121" s="884"/>
      <c r="CN121" s="884"/>
      <c r="CO121" s="885"/>
      <c r="CP121" s="864" t="s">
        <v>487</v>
      </c>
      <c r="CQ121" s="865"/>
      <c r="CR121" s="865"/>
      <c r="CS121" s="865"/>
      <c r="CT121" s="865"/>
      <c r="CU121" s="865"/>
      <c r="CV121" s="865"/>
      <c r="CW121" s="865"/>
      <c r="CX121" s="865"/>
      <c r="CY121" s="865"/>
      <c r="CZ121" s="865"/>
      <c r="DA121" s="865"/>
      <c r="DB121" s="865"/>
      <c r="DC121" s="865"/>
      <c r="DD121" s="865"/>
      <c r="DE121" s="865"/>
      <c r="DF121" s="866"/>
      <c r="DG121" s="845">
        <v>21086441</v>
      </c>
      <c r="DH121" s="846"/>
      <c r="DI121" s="846"/>
      <c r="DJ121" s="846"/>
      <c r="DK121" s="846"/>
      <c r="DL121" s="846">
        <v>19510224</v>
      </c>
      <c r="DM121" s="846"/>
      <c r="DN121" s="846"/>
      <c r="DO121" s="846"/>
      <c r="DP121" s="846"/>
      <c r="DQ121" s="846">
        <v>18228917</v>
      </c>
      <c r="DR121" s="846"/>
      <c r="DS121" s="846"/>
      <c r="DT121" s="846"/>
      <c r="DU121" s="846"/>
      <c r="DV121" s="823">
        <v>6.1</v>
      </c>
      <c r="DW121" s="823"/>
      <c r="DX121" s="823"/>
      <c r="DY121" s="823"/>
      <c r="DZ121" s="824"/>
    </row>
    <row r="122" spans="1:130" s="233" customFormat="1" ht="26.25" customHeight="1" x14ac:dyDescent="0.2">
      <c r="A122" s="849"/>
      <c r="B122" s="850"/>
      <c r="C122" s="844" t="s">
        <v>467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464</v>
      </c>
      <c r="AB122" s="809"/>
      <c r="AC122" s="809"/>
      <c r="AD122" s="809"/>
      <c r="AE122" s="810"/>
      <c r="AF122" s="811" t="s">
        <v>422</v>
      </c>
      <c r="AG122" s="809"/>
      <c r="AH122" s="809"/>
      <c r="AI122" s="809"/>
      <c r="AJ122" s="810"/>
      <c r="AK122" s="811" t="s">
        <v>464</v>
      </c>
      <c r="AL122" s="809"/>
      <c r="AM122" s="809"/>
      <c r="AN122" s="809"/>
      <c r="AO122" s="810"/>
      <c r="AP122" s="853" t="s">
        <v>422</v>
      </c>
      <c r="AQ122" s="854"/>
      <c r="AR122" s="854"/>
      <c r="AS122" s="854"/>
      <c r="AT122" s="855"/>
      <c r="AU122" s="912"/>
      <c r="AV122" s="913"/>
      <c r="AW122" s="913"/>
      <c r="AX122" s="913"/>
      <c r="AY122" s="914"/>
      <c r="AZ122" s="867" t="s">
        <v>488</v>
      </c>
      <c r="BA122" s="868"/>
      <c r="BB122" s="868"/>
      <c r="BC122" s="868"/>
      <c r="BD122" s="868"/>
      <c r="BE122" s="868"/>
      <c r="BF122" s="868"/>
      <c r="BG122" s="868"/>
      <c r="BH122" s="868"/>
      <c r="BI122" s="868"/>
      <c r="BJ122" s="868"/>
      <c r="BK122" s="868"/>
      <c r="BL122" s="868"/>
      <c r="BM122" s="868"/>
      <c r="BN122" s="868"/>
      <c r="BO122" s="868"/>
      <c r="BP122" s="869"/>
      <c r="BQ122" s="908">
        <v>378372356</v>
      </c>
      <c r="BR122" s="874"/>
      <c r="BS122" s="874"/>
      <c r="BT122" s="874"/>
      <c r="BU122" s="874"/>
      <c r="BV122" s="874">
        <v>377319392</v>
      </c>
      <c r="BW122" s="874"/>
      <c r="BX122" s="874"/>
      <c r="BY122" s="874"/>
      <c r="BZ122" s="874"/>
      <c r="CA122" s="874">
        <v>388043654</v>
      </c>
      <c r="CB122" s="874"/>
      <c r="CC122" s="874"/>
      <c r="CD122" s="874"/>
      <c r="CE122" s="874"/>
      <c r="CF122" s="875">
        <v>129.6</v>
      </c>
      <c r="CG122" s="876"/>
      <c r="CH122" s="876"/>
      <c r="CI122" s="876"/>
      <c r="CJ122" s="876"/>
      <c r="CK122" s="898"/>
      <c r="CL122" s="884"/>
      <c r="CM122" s="884"/>
      <c r="CN122" s="884"/>
      <c r="CO122" s="885"/>
      <c r="CP122" s="864" t="s">
        <v>489</v>
      </c>
      <c r="CQ122" s="865"/>
      <c r="CR122" s="865"/>
      <c r="CS122" s="865"/>
      <c r="CT122" s="865"/>
      <c r="CU122" s="865"/>
      <c r="CV122" s="865"/>
      <c r="CW122" s="865"/>
      <c r="CX122" s="865"/>
      <c r="CY122" s="865"/>
      <c r="CZ122" s="865"/>
      <c r="DA122" s="865"/>
      <c r="DB122" s="865"/>
      <c r="DC122" s="865"/>
      <c r="DD122" s="865"/>
      <c r="DE122" s="865"/>
      <c r="DF122" s="866"/>
      <c r="DG122" s="845">
        <v>1660759</v>
      </c>
      <c r="DH122" s="846"/>
      <c r="DI122" s="846"/>
      <c r="DJ122" s="846"/>
      <c r="DK122" s="846"/>
      <c r="DL122" s="846">
        <v>1229415</v>
      </c>
      <c r="DM122" s="846"/>
      <c r="DN122" s="846"/>
      <c r="DO122" s="846"/>
      <c r="DP122" s="846"/>
      <c r="DQ122" s="846">
        <v>898975</v>
      </c>
      <c r="DR122" s="846"/>
      <c r="DS122" s="846"/>
      <c r="DT122" s="846"/>
      <c r="DU122" s="846"/>
      <c r="DV122" s="823">
        <v>0.3</v>
      </c>
      <c r="DW122" s="823"/>
      <c r="DX122" s="823"/>
      <c r="DY122" s="823"/>
      <c r="DZ122" s="824"/>
    </row>
    <row r="123" spans="1:130" s="233" customFormat="1" ht="26.25" customHeight="1" x14ac:dyDescent="0.2">
      <c r="A123" s="849"/>
      <c r="B123" s="850"/>
      <c r="C123" s="844" t="s">
        <v>473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452</v>
      </c>
      <c r="AB123" s="809"/>
      <c r="AC123" s="809"/>
      <c r="AD123" s="809"/>
      <c r="AE123" s="810"/>
      <c r="AF123" s="811" t="s">
        <v>452</v>
      </c>
      <c r="AG123" s="809"/>
      <c r="AH123" s="809"/>
      <c r="AI123" s="809"/>
      <c r="AJ123" s="810"/>
      <c r="AK123" s="811" t="s">
        <v>452</v>
      </c>
      <c r="AL123" s="809"/>
      <c r="AM123" s="809"/>
      <c r="AN123" s="809"/>
      <c r="AO123" s="810"/>
      <c r="AP123" s="853" t="s">
        <v>452</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490</v>
      </c>
      <c r="BP123" s="907"/>
      <c r="BQ123" s="861">
        <v>538495731</v>
      </c>
      <c r="BR123" s="862"/>
      <c r="BS123" s="862"/>
      <c r="BT123" s="862"/>
      <c r="BU123" s="862"/>
      <c r="BV123" s="862">
        <v>539576254</v>
      </c>
      <c r="BW123" s="862"/>
      <c r="BX123" s="862"/>
      <c r="BY123" s="862"/>
      <c r="BZ123" s="862"/>
      <c r="CA123" s="862">
        <v>561532151</v>
      </c>
      <c r="CB123" s="862"/>
      <c r="CC123" s="862"/>
      <c r="CD123" s="862"/>
      <c r="CE123" s="862"/>
      <c r="CF123" s="777"/>
      <c r="CG123" s="778"/>
      <c r="CH123" s="778"/>
      <c r="CI123" s="778"/>
      <c r="CJ123" s="863"/>
      <c r="CK123" s="898"/>
      <c r="CL123" s="884"/>
      <c r="CM123" s="884"/>
      <c r="CN123" s="884"/>
      <c r="CO123" s="885"/>
      <c r="CP123" s="864" t="s">
        <v>491</v>
      </c>
      <c r="CQ123" s="865"/>
      <c r="CR123" s="865"/>
      <c r="CS123" s="865"/>
      <c r="CT123" s="865"/>
      <c r="CU123" s="865"/>
      <c r="CV123" s="865"/>
      <c r="CW123" s="865"/>
      <c r="CX123" s="865"/>
      <c r="CY123" s="865"/>
      <c r="CZ123" s="865"/>
      <c r="DA123" s="865"/>
      <c r="DB123" s="865"/>
      <c r="DC123" s="865"/>
      <c r="DD123" s="865"/>
      <c r="DE123" s="865"/>
      <c r="DF123" s="866"/>
      <c r="DG123" s="808">
        <v>547442</v>
      </c>
      <c r="DH123" s="809"/>
      <c r="DI123" s="809"/>
      <c r="DJ123" s="809"/>
      <c r="DK123" s="810"/>
      <c r="DL123" s="811">
        <v>688894</v>
      </c>
      <c r="DM123" s="809"/>
      <c r="DN123" s="809"/>
      <c r="DO123" s="809"/>
      <c r="DP123" s="810"/>
      <c r="DQ123" s="811">
        <v>786409</v>
      </c>
      <c r="DR123" s="809"/>
      <c r="DS123" s="809"/>
      <c r="DT123" s="809"/>
      <c r="DU123" s="810"/>
      <c r="DV123" s="853">
        <v>0.3</v>
      </c>
      <c r="DW123" s="854"/>
      <c r="DX123" s="854"/>
      <c r="DY123" s="854"/>
      <c r="DZ123" s="855"/>
    </row>
    <row r="124" spans="1:130" s="233" customFormat="1" ht="26.25" customHeight="1" thickBot="1" x14ac:dyDescent="0.25">
      <c r="A124" s="849"/>
      <c r="B124" s="850"/>
      <c r="C124" s="844" t="s">
        <v>476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v>11705</v>
      </c>
      <c r="AB124" s="809"/>
      <c r="AC124" s="809"/>
      <c r="AD124" s="809"/>
      <c r="AE124" s="810"/>
      <c r="AF124" s="811">
        <v>10910</v>
      </c>
      <c r="AG124" s="809"/>
      <c r="AH124" s="809"/>
      <c r="AI124" s="809"/>
      <c r="AJ124" s="810"/>
      <c r="AK124" s="811">
        <v>3252</v>
      </c>
      <c r="AL124" s="809"/>
      <c r="AM124" s="809"/>
      <c r="AN124" s="809"/>
      <c r="AO124" s="810"/>
      <c r="AP124" s="853">
        <v>0</v>
      </c>
      <c r="AQ124" s="854"/>
      <c r="AR124" s="854"/>
      <c r="AS124" s="854"/>
      <c r="AT124" s="855"/>
      <c r="AU124" s="856" t="s">
        <v>492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32</v>
      </c>
      <c r="BR124" s="860"/>
      <c r="BS124" s="860"/>
      <c r="BT124" s="860"/>
      <c r="BU124" s="860"/>
      <c r="BV124" s="860">
        <v>28.2</v>
      </c>
      <c r="BW124" s="860"/>
      <c r="BX124" s="860"/>
      <c r="BY124" s="860"/>
      <c r="BZ124" s="860"/>
      <c r="CA124" s="860">
        <v>18.899999999999999</v>
      </c>
      <c r="CB124" s="860"/>
      <c r="CC124" s="860"/>
      <c r="CD124" s="860"/>
      <c r="CE124" s="860"/>
      <c r="CF124" s="755"/>
      <c r="CG124" s="756"/>
      <c r="CH124" s="756"/>
      <c r="CI124" s="756"/>
      <c r="CJ124" s="891"/>
      <c r="CK124" s="899"/>
      <c r="CL124" s="899"/>
      <c r="CM124" s="899"/>
      <c r="CN124" s="899"/>
      <c r="CO124" s="900"/>
      <c r="CP124" s="864" t="s">
        <v>493</v>
      </c>
      <c r="CQ124" s="865"/>
      <c r="CR124" s="865"/>
      <c r="CS124" s="865"/>
      <c r="CT124" s="865"/>
      <c r="CU124" s="865"/>
      <c r="CV124" s="865"/>
      <c r="CW124" s="865"/>
      <c r="CX124" s="865"/>
      <c r="CY124" s="865"/>
      <c r="CZ124" s="865"/>
      <c r="DA124" s="865"/>
      <c r="DB124" s="865"/>
      <c r="DC124" s="865"/>
      <c r="DD124" s="865"/>
      <c r="DE124" s="865"/>
      <c r="DF124" s="866"/>
      <c r="DG124" s="792">
        <v>1820195</v>
      </c>
      <c r="DH124" s="793"/>
      <c r="DI124" s="793"/>
      <c r="DJ124" s="793"/>
      <c r="DK124" s="794"/>
      <c r="DL124" s="795">
        <v>1335495</v>
      </c>
      <c r="DM124" s="793"/>
      <c r="DN124" s="793"/>
      <c r="DO124" s="793"/>
      <c r="DP124" s="794"/>
      <c r="DQ124" s="795">
        <v>972515</v>
      </c>
      <c r="DR124" s="793"/>
      <c r="DS124" s="793"/>
      <c r="DT124" s="793"/>
      <c r="DU124" s="794"/>
      <c r="DV124" s="877">
        <v>0.3</v>
      </c>
      <c r="DW124" s="878"/>
      <c r="DX124" s="878"/>
      <c r="DY124" s="878"/>
      <c r="DZ124" s="879"/>
    </row>
    <row r="125" spans="1:130" s="233" customFormat="1" ht="26.25" customHeight="1" x14ac:dyDescent="0.2">
      <c r="A125" s="849"/>
      <c r="B125" s="850"/>
      <c r="C125" s="844" t="s">
        <v>478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422</v>
      </c>
      <c r="AB125" s="809"/>
      <c r="AC125" s="809"/>
      <c r="AD125" s="809"/>
      <c r="AE125" s="810"/>
      <c r="AF125" s="811" t="s">
        <v>494</v>
      </c>
      <c r="AG125" s="809"/>
      <c r="AH125" s="809"/>
      <c r="AI125" s="809"/>
      <c r="AJ125" s="810"/>
      <c r="AK125" s="811" t="s">
        <v>422</v>
      </c>
      <c r="AL125" s="809"/>
      <c r="AM125" s="809"/>
      <c r="AN125" s="809"/>
      <c r="AO125" s="810"/>
      <c r="AP125" s="853" t="s">
        <v>422</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495</v>
      </c>
      <c r="CL125" s="881"/>
      <c r="CM125" s="881"/>
      <c r="CN125" s="881"/>
      <c r="CO125" s="882"/>
      <c r="CP125" s="889" t="s">
        <v>496</v>
      </c>
      <c r="CQ125" s="837"/>
      <c r="CR125" s="837"/>
      <c r="CS125" s="837"/>
      <c r="CT125" s="837"/>
      <c r="CU125" s="837"/>
      <c r="CV125" s="837"/>
      <c r="CW125" s="837"/>
      <c r="CX125" s="837"/>
      <c r="CY125" s="837"/>
      <c r="CZ125" s="837"/>
      <c r="DA125" s="837"/>
      <c r="DB125" s="837"/>
      <c r="DC125" s="837"/>
      <c r="DD125" s="837"/>
      <c r="DE125" s="837"/>
      <c r="DF125" s="838"/>
      <c r="DG125" s="890" t="s">
        <v>422</v>
      </c>
      <c r="DH125" s="871"/>
      <c r="DI125" s="871"/>
      <c r="DJ125" s="871"/>
      <c r="DK125" s="871"/>
      <c r="DL125" s="871" t="s">
        <v>422</v>
      </c>
      <c r="DM125" s="871"/>
      <c r="DN125" s="871"/>
      <c r="DO125" s="871"/>
      <c r="DP125" s="871"/>
      <c r="DQ125" s="871" t="s">
        <v>494</v>
      </c>
      <c r="DR125" s="871"/>
      <c r="DS125" s="871"/>
      <c r="DT125" s="871"/>
      <c r="DU125" s="871"/>
      <c r="DV125" s="872" t="s">
        <v>497</v>
      </c>
      <c r="DW125" s="872"/>
      <c r="DX125" s="872"/>
      <c r="DY125" s="872"/>
      <c r="DZ125" s="873"/>
    </row>
    <row r="126" spans="1:130" s="233" customFormat="1" ht="26.25" customHeight="1" thickBot="1" x14ac:dyDescent="0.25">
      <c r="A126" s="849"/>
      <c r="B126" s="850"/>
      <c r="C126" s="844" t="s">
        <v>480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422</v>
      </c>
      <c r="AB126" s="809"/>
      <c r="AC126" s="809"/>
      <c r="AD126" s="809"/>
      <c r="AE126" s="810"/>
      <c r="AF126" s="811" t="s">
        <v>422</v>
      </c>
      <c r="AG126" s="809"/>
      <c r="AH126" s="809"/>
      <c r="AI126" s="809"/>
      <c r="AJ126" s="810"/>
      <c r="AK126" s="811" t="s">
        <v>498</v>
      </c>
      <c r="AL126" s="809"/>
      <c r="AM126" s="809"/>
      <c r="AN126" s="809"/>
      <c r="AO126" s="810"/>
      <c r="AP126" s="853" t="s">
        <v>499</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500</v>
      </c>
      <c r="CQ126" s="781"/>
      <c r="CR126" s="781"/>
      <c r="CS126" s="781"/>
      <c r="CT126" s="781"/>
      <c r="CU126" s="781"/>
      <c r="CV126" s="781"/>
      <c r="CW126" s="781"/>
      <c r="CX126" s="781"/>
      <c r="CY126" s="781"/>
      <c r="CZ126" s="781"/>
      <c r="DA126" s="781"/>
      <c r="DB126" s="781"/>
      <c r="DC126" s="781"/>
      <c r="DD126" s="781"/>
      <c r="DE126" s="781"/>
      <c r="DF126" s="782"/>
      <c r="DG126" s="845" t="s">
        <v>422</v>
      </c>
      <c r="DH126" s="846"/>
      <c r="DI126" s="846"/>
      <c r="DJ126" s="846"/>
      <c r="DK126" s="846"/>
      <c r="DL126" s="846" t="s">
        <v>422</v>
      </c>
      <c r="DM126" s="846"/>
      <c r="DN126" s="846"/>
      <c r="DO126" s="846"/>
      <c r="DP126" s="846"/>
      <c r="DQ126" s="846" t="s">
        <v>422</v>
      </c>
      <c r="DR126" s="846"/>
      <c r="DS126" s="846"/>
      <c r="DT126" s="846"/>
      <c r="DU126" s="846"/>
      <c r="DV126" s="823" t="s">
        <v>501</v>
      </c>
      <c r="DW126" s="823"/>
      <c r="DX126" s="823"/>
      <c r="DY126" s="823"/>
      <c r="DZ126" s="824"/>
    </row>
    <row r="127" spans="1:130" s="233" customFormat="1" ht="26.25" customHeight="1" x14ac:dyDescent="0.2">
      <c r="A127" s="851"/>
      <c r="B127" s="852"/>
      <c r="C127" s="867" t="s">
        <v>502</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8338</v>
      </c>
      <c r="AB127" s="809"/>
      <c r="AC127" s="809"/>
      <c r="AD127" s="809"/>
      <c r="AE127" s="810"/>
      <c r="AF127" s="811">
        <v>7939</v>
      </c>
      <c r="AG127" s="809"/>
      <c r="AH127" s="809"/>
      <c r="AI127" s="809"/>
      <c r="AJ127" s="810"/>
      <c r="AK127" s="811">
        <v>7778</v>
      </c>
      <c r="AL127" s="809"/>
      <c r="AM127" s="809"/>
      <c r="AN127" s="809"/>
      <c r="AO127" s="810"/>
      <c r="AP127" s="853">
        <v>0</v>
      </c>
      <c r="AQ127" s="854"/>
      <c r="AR127" s="854"/>
      <c r="AS127" s="854"/>
      <c r="AT127" s="855"/>
      <c r="AU127" s="235"/>
      <c r="AV127" s="235"/>
      <c r="AW127" s="235"/>
      <c r="AX127" s="870" t="s">
        <v>503</v>
      </c>
      <c r="AY127" s="841"/>
      <c r="AZ127" s="841"/>
      <c r="BA127" s="841"/>
      <c r="BB127" s="841"/>
      <c r="BC127" s="841"/>
      <c r="BD127" s="841"/>
      <c r="BE127" s="842"/>
      <c r="BF127" s="840" t="s">
        <v>504</v>
      </c>
      <c r="BG127" s="841"/>
      <c r="BH127" s="841"/>
      <c r="BI127" s="841"/>
      <c r="BJ127" s="841"/>
      <c r="BK127" s="841"/>
      <c r="BL127" s="842"/>
      <c r="BM127" s="840" t="s">
        <v>505</v>
      </c>
      <c r="BN127" s="841"/>
      <c r="BO127" s="841"/>
      <c r="BP127" s="841"/>
      <c r="BQ127" s="841"/>
      <c r="BR127" s="841"/>
      <c r="BS127" s="842"/>
      <c r="BT127" s="840" t="s">
        <v>506</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507</v>
      </c>
      <c r="CQ127" s="781"/>
      <c r="CR127" s="781"/>
      <c r="CS127" s="781"/>
      <c r="CT127" s="781"/>
      <c r="CU127" s="781"/>
      <c r="CV127" s="781"/>
      <c r="CW127" s="781"/>
      <c r="CX127" s="781"/>
      <c r="CY127" s="781"/>
      <c r="CZ127" s="781"/>
      <c r="DA127" s="781"/>
      <c r="DB127" s="781"/>
      <c r="DC127" s="781"/>
      <c r="DD127" s="781"/>
      <c r="DE127" s="781"/>
      <c r="DF127" s="782"/>
      <c r="DG127" s="845" t="s">
        <v>501</v>
      </c>
      <c r="DH127" s="846"/>
      <c r="DI127" s="846"/>
      <c r="DJ127" s="846"/>
      <c r="DK127" s="846"/>
      <c r="DL127" s="846" t="s">
        <v>499</v>
      </c>
      <c r="DM127" s="846"/>
      <c r="DN127" s="846"/>
      <c r="DO127" s="846"/>
      <c r="DP127" s="846"/>
      <c r="DQ127" s="846" t="s">
        <v>494</v>
      </c>
      <c r="DR127" s="846"/>
      <c r="DS127" s="846"/>
      <c r="DT127" s="846"/>
      <c r="DU127" s="846"/>
      <c r="DV127" s="823" t="s">
        <v>508</v>
      </c>
      <c r="DW127" s="823"/>
      <c r="DX127" s="823"/>
      <c r="DY127" s="823"/>
      <c r="DZ127" s="824"/>
    </row>
    <row r="128" spans="1:130" s="233" customFormat="1" ht="26.25" customHeight="1" thickBot="1" x14ac:dyDescent="0.25">
      <c r="A128" s="825" t="s">
        <v>509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510</v>
      </c>
      <c r="X128" s="827"/>
      <c r="Y128" s="827"/>
      <c r="Z128" s="828"/>
      <c r="AA128" s="829">
        <v>13290307</v>
      </c>
      <c r="AB128" s="830"/>
      <c r="AC128" s="830"/>
      <c r="AD128" s="830"/>
      <c r="AE128" s="831"/>
      <c r="AF128" s="832">
        <v>13791295</v>
      </c>
      <c r="AG128" s="830"/>
      <c r="AH128" s="830"/>
      <c r="AI128" s="830"/>
      <c r="AJ128" s="831"/>
      <c r="AK128" s="832">
        <v>12633317</v>
      </c>
      <c r="AL128" s="830"/>
      <c r="AM128" s="830"/>
      <c r="AN128" s="830"/>
      <c r="AO128" s="831"/>
      <c r="AP128" s="833"/>
      <c r="AQ128" s="834"/>
      <c r="AR128" s="834"/>
      <c r="AS128" s="834"/>
      <c r="AT128" s="835"/>
      <c r="AU128" s="235"/>
      <c r="AV128" s="235"/>
      <c r="AW128" s="235"/>
      <c r="AX128" s="836" t="s">
        <v>511</v>
      </c>
      <c r="AY128" s="837"/>
      <c r="AZ128" s="837"/>
      <c r="BA128" s="837"/>
      <c r="BB128" s="837"/>
      <c r="BC128" s="837"/>
      <c r="BD128" s="837"/>
      <c r="BE128" s="838"/>
      <c r="BF128" s="815" t="s">
        <v>422</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512</v>
      </c>
      <c r="CQ128" s="759"/>
      <c r="CR128" s="759"/>
      <c r="CS128" s="759"/>
      <c r="CT128" s="759"/>
      <c r="CU128" s="759"/>
      <c r="CV128" s="759"/>
      <c r="CW128" s="759"/>
      <c r="CX128" s="759"/>
      <c r="CY128" s="759"/>
      <c r="CZ128" s="759"/>
      <c r="DA128" s="759"/>
      <c r="DB128" s="759"/>
      <c r="DC128" s="759"/>
      <c r="DD128" s="759"/>
      <c r="DE128" s="759"/>
      <c r="DF128" s="760"/>
      <c r="DG128" s="819">
        <v>435384</v>
      </c>
      <c r="DH128" s="820"/>
      <c r="DI128" s="820"/>
      <c r="DJ128" s="820"/>
      <c r="DK128" s="820"/>
      <c r="DL128" s="820">
        <v>406884</v>
      </c>
      <c r="DM128" s="820"/>
      <c r="DN128" s="820"/>
      <c r="DO128" s="820"/>
      <c r="DP128" s="820"/>
      <c r="DQ128" s="820">
        <v>407174</v>
      </c>
      <c r="DR128" s="820"/>
      <c r="DS128" s="820"/>
      <c r="DT128" s="820"/>
      <c r="DU128" s="820"/>
      <c r="DV128" s="821">
        <v>0.1</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513</v>
      </c>
      <c r="X129" s="806"/>
      <c r="Y129" s="806"/>
      <c r="Z129" s="807"/>
      <c r="AA129" s="808">
        <v>301289416</v>
      </c>
      <c r="AB129" s="809"/>
      <c r="AC129" s="809"/>
      <c r="AD129" s="809"/>
      <c r="AE129" s="810"/>
      <c r="AF129" s="811">
        <v>309502012</v>
      </c>
      <c r="AG129" s="809"/>
      <c r="AH129" s="809"/>
      <c r="AI129" s="809"/>
      <c r="AJ129" s="810"/>
      <c r="AK129" s="811">
        <v>326717230</v>
      </c>
      <c r="AL129" s="809"/>
      <c r="AM129" s="809"/>
      <c r="AN129" s="809"/>
      <c r="AO129" s="810"/>
      <c r="AP129" s="812"/>
      <c r="AQ129" s="813"/>
      <c r="AR129" s="813"/>
      <c r="AS129" s="813"/>
      <c r="AT129" s="814"/>
      <c r="AU129" s="236"/>
      <c r="AV129" s="236"/>
      <c r="AW129" s="236"/>
      <c r="AX129" s="780" t="s">
        <v>514</v>
      </c>
      <c r="AY129" s="781"/>
      <c r="AZ129" s="781"/>
      <c r="BA129" s="781"/>
      <c r="BB129" s="781"/>
      <c r="BC129" s="781"/>
      <c r="BD129" s="781"/>
      <c r="BE129" s="782"/>
      <c r="BF129" s="799" t="s">
        <v>515</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516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517</v>
      </c>
      <c r="X130" s="806"/>
      <c r="Y130" s="806"/>
      <c r="Z130" s="807"/>
      <c r="AA130" s="808">
        <v>28331273</v>
      </c>
      <c r="AB130" s="809"/>
      <c r="AC130" s="809"/>
      <c r="AD130" s="809"/>
      <c r="AE130" s="810"/>
      <c r="AF130" s="811">
        <v>27524921</v>
      </c>
      <c r="AG130" s="809"/>
      <c r="AH130" s="809"/>
      <c r="AI130" s="809"/>
      <c r="AJ130" s="810"/>
      <c r="AK130" s="811">
        <v>27323304</v>
      </c>
      <c r="AL130" s="809"/>
      <c r="AM130" s="809"/>
      <c r="AN130" s="809"/>
      <c r="AO130" s="810"/>
      <c r="AP130" s="812"/>
      <c r="AQ130" s="813"/>
      <c r="AR130" s="813"/>
      <c r="AS130" s="813"/>
      <c r="AT130" s="814"/>
      <c r="AU130" s="236"/>
      <c r="AV130" s="236"/>
      <c r="AW130" s="236"/>
      <c r="AX130" s="780" t="s">
        <v>518</v>
      </c>
      <c r="AY130" s="781"/>
      <c r="AZ130" s="781"/>
      <c r="BA130" s="781"/>
      <c r="BB130" s="781"/>
      <c r="BC130" s="781"/>
      <c r="BD130" s="781"/>
      <c r="BE130" s="782"/>
      <c r="BF130" s="783">
        <v>6.5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519</v>
      </c>
      <c r="X131" s="790"/>
      <c r="Y131" s="790"/>
      <c r="Z131" s="791"/>
      <c r="AA131" s="792">
        <v>272958143</v>
      </c>
      <c r="AB131" s="793"/>
      <c r="AC131" s="793"/>
      <c r="AD131" s="793"/>
      <c r="AE131" s="794"/>
      <c r="AF131" s="795">
        <v>281977091</v>
      </c>
      <c r="AG131" s="793"/>
      <c r="AH131" s="793"/>
      <c r="AI131" s="793"/>
      <c r="AJ131" s="794"/>
      <c r="AK131" s="795">
        <v>299393926</v>
      </c>
      <c r="AL131" s="793"/>
      <c r="AM131" s="793"/>
      <c r="AN131" s="793"/>
      <c r="AO131" s="794"/>
      <c r="AP131" s="796"/>
      <c r="AQ131" s="797"/>
      <c r="AR131" s="797"/>
      <c r="AS131" s="797"/>
      <c r="AT131" s="798"/>
      <c r="AU131" s="236"/>
      <c r="AV131" s="236"/>
      <c r="AW131" s="236"/>
      <c r="AX131" s="758" t="s">
        <v>520</v>
      </c>
      <c r="AY131" s="759"/>
      <c r="AZ131" s="759"/>
      <c r="BA131" s="759"/>
      <c r="BB131" s="759"/>
      <c r="BC131" s="759"/>
      <c r="BD131" s="759"/>
      <c r="BE131" s="760"/>
      <c r="BF131" s="761">
        <v>18.899999999999999</v>
      </c>
      <c r="BG131" s="762"/>
      <c r="BH131" s="762"/>
      <c r="BI131" s="762"/>
      <c r="BJ131" s="762"/>
      <c r="BK131" s="762"/>
      <c r="BL131" s="763"/>
      <c r="BM131" s="761">
        <v>400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521</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522</v>
      </c>
      <c r="W132" s="771"/>
      <c r="X132" s="771"/>
      <c r="Y132" s="771"/>
      <c r="Z132" s="772"/>
      <c r="AA132" s="773">
        <v>5.9074779099999999</v>
      </c>
      <c r="AB132" s="774"/>
      <c r="AC132" s="774"/>
      <c r="AD132" s="774"/>
      <c r="AE132" s="775"/>
      <c r="AF132" s="776">
        <v>6.7372083070000004</v>
      </c>
      <c r="AG132" s="774"/>
      <c r="AH132" s="774"/>
      <c r="AI132" s="774"/>
      <c r="AJ132" s="775"/>
      <c r="AK132" s="776">
        <v>6.9027779809999998</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523</v>
      </c>
      <c r="W133" s="750"/>
      <c r="X133" s="750"/>
      <c r="Y133" s="750"/>
      <c r="Z133" s="751"/>
      <c r="AA133" s="752">
        <v>5.3</v>
      </c>
      <c r="AB133" s="753"/>
      <c r="AC133" s="753"/>
      <c r="AD133" s="753"/>
      <c r="AE133" s="754"/>
      <c r="AF133" s="752">
        <v>5.8</v>
      </c>
      <c r="AG133" s="753"/>
      <c r="AH133" s="753"/>
      <c r="AI133" s="753"/>
      <c r="AJ133" s="754"/>
      <c r="AK133" s="752">
        <v>6.5</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SOHtLgMOYL+Ki3M9iWNSRA5oEQc0qSlO/VgPJrMDzy/Ksz3UjnkhIzQdZ1A6kV322bxk/I4U9+lEw2rCzSWQ8A==" saltValue="TD5NYiA/N0CvwafXVgpQ2g==" spinCount="100000" sheet="1" objects="1" scenarios="1" formatRows="0"/>
  <customSheetViews>
    <customSheetView guid="{CABDA31F-BA93-45C6-84AE-3BD72D95DD2C}" scale="70" fitToPage="1" hiddenRows="1" hiddenColumns="1" topLeftCell="AB110">
      <selection activeCell="EA124" sqref="EA124"/>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524</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customSheetViews>
    <customSheetView guid="{CABDA31F-BA93-45C6-84AE-3BD72D95DD2C}" showPageBreaks="1" showGridLines="0" fitToPage="1" hiddenRows="1" hiddenColumns="1" view="pageBreakPreview">
      <selection activeCell="BB25" sqref="BB25"/>
      <pageMargins left="0" right="0" top="0" bottom="0" header="0" footer="0"/>
      <printOptions horizontalCentered="1" verticalCentered="1"/>
      <pageSetup paperSize="9" scale="44" orientation="landscape"/>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aRhRcnPQfFhgdW6kS/JrEysB9k5bZIMyirjDIBaW0ZZlPO96pZL5ZgcQtsP6R4WWts2GIHjD94qje2Y7AtHAg==" saltValue="TPW8KAkhNaHwaP3nYP9fhA==" spinCount="100000" sheet="1" objects="1" scenarios="1"/>
  <dataConsolidate/>
  <customSheetViews>
    <customSheetView guid="{CABDA31F-BA93-45C6-84AE-3BD72D95DD2C}" showGridLines="0" fitToPage="1" hiddenRows="1" hiddenColumns="1" topLeftCell="A31">
      <pageMargins left="0" right="0" top="0" bottom="0" header="0" footer="0"/>
      <printOptions horizontalCentered="1" verticalCentered="1"/>
      <pageSetup paperSize="9" scale="48"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525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527</v>
      </c>
      <c r="AP7" s="275"/>
      <c r="AQ7" s="276" t="s">
        <v>528</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529</v>
      </c>
      <c r="AQ8" s="282" t="s">
        <v>530</v>
      </c>
      <c r="AR8" s="283" t="s">
        <v>531</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532</v>
      </c>
      <c r="AL9" s="1160"/>
      <c r="AM9" s="1160"/>
      <c r="AN9" s="1161"/>
      <c r="AO9" s="284">
        <v>127858586</v>
      </c>
      <c r="AP9" s="284">
        <v>95974</v>
      </c>
      <c r="AQ9" s="285">
        <v>105428</v>
      </c>
      <c r="AR9" s="286">
        <v>-9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533</v>
      </c>
      <c r="AL10" s="1160"/>
      <c r="AM10" s="1160"/>
      <c r="AN10" s="1161"/>
      <c r="AO10" s="287" t="s">
        <v>534</v>
      </c>
      <c r="AP10" s="287" t="s">
        <v>534</v>
      </c>
      <c r="AQ10" s="288">
        <v>108</v>
      </c>
      <c r="AR10" s="289" t="s">
        <v>534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535</v>
      </c>
      <c r="AL11" s="1160"/>
      <c r="AM11" s="1160"/>
      <c r="AN11" s="1161"/>
      <c r="AO11" s="287">
        <v>1887499</v>
      </c>
      <c r="AP11" s="287">
        <v>1417</v>
      </c>
      <c r="AQ11" s="288">
        <v>1092</v>
      </c>
      <c r="AR11" s="289">
        <v>29.8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536</v>
      </c>
      <c r="AL12" s="1160"/>
      <c r="AM12" s="1160"/>
      <c r="AN12" s="1161"/>
      <c r="AO12" s="287" t="s">
        <v>534</v>
      </c>
      <c r="AP12" s="287" t="s">
        <v>534</v>
      </c>
      <c r="AQ12" s="288">
        <v>5</v>
      </c>
      <c r="AR12" s="289" t="s">
        <v>534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537</v>
      </c>
      <c r="AL13" s="1160"/>
      <c r="AM13" s="1160"/>
      <c r="AN13" s="1161"/>
      <c r="AO13" s="287">
        <v>2220368</v>
      </c>
      <c r="AP13" s="287">
        <v>1667</v>
      </c>
      <c r="AQ13" s="288">
        <v>1959</v>
      </c>
      <c r="AR13" s="289">
        <v>-14.9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538</v>
      </c>
      <c r="AL14" s="1160"/>
      <c r="AM14" s="1160"/>
      <c r="AN14" s="1161"/>
      <c r="AO14" s="287">
        <v>940714</v>
      </c>
      <c r="AP14" s="287">
        <v>706</v>
      </c>
      <c r="AQ14" s="288">
        <v>1267</v>
      </c>
      <c r="AR14" s="289">
        <v>-44.3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539</v>
      </c>
      <c r="AL15" s="1163"/>
      <c r="AM15" s="1163"/>
      <c r="AN15" s="1164"/>
      <c r="AO15" s="287">
        <v>-7259867</v>
      </c>
      <c r="AP15" s="287">
        <v>-5449</v>
      </c>
      <c r="AQ15" s="288">
        <v>-7422</v>
      </c>
      <c r="AR15" s="289">
        <v>-26.6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125647300</v>
      </c>
      <c r="AP16" s="287">
        <v>94314</v>
      </c>
      <c r="AQ16" s="288">
        <v>102438</v>
      </c>
      <c r="AR16" s="289">
        <v>-7.9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540</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541</v>
      </c>
      <c r="AP20" s="296" t="s">
        <v>542</v>
      </c>
      <c r="AQ20" s="297" t="s">
        <v>543</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544</v>
      </c>
      <c r="AL21" s="1166"/>
      <c r="AM21" s="1166"/>
      <c r="AN21" s="1167"/>
      <c r="AO21" s="300">
        <v>10.27</v>
      </c>
      <c r="AP21" s="301">
        <v>11.31</v>
      </c>
      <c r="AQ21" s="302">
        <v>-1.04</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545</v>
      </c>
      <c r="AL22" s="1166"/>
      <c r="AM22" s="1166"/>
      <c r="AN22" s="1167"/>
      <c r="AO22" s="305">
        <v>101.8</v>
      </c>
      <c r="AP22" s="306">
        <v>99.7</v>
      </c>
      <c r="AQ22" s="307">
        <v>2.1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546</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547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527</v>
      </c>
      <c r="AP30" s="275"/>
      <c r="AQ30" s="276" t="s">
        <v>528</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529</v>
      </c>
      <c r="AQ31" s="282" t="s">
        <v>530</v>
      </c>
      <c r="AR31" s="283" t="s">
        <v>531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549</v>
      </c>
      <c r="AL32" s="1150"/>
      <c r="AM32" s="1150"/>
      <c r="AN32" s="1151"/>
      <c r="AO32" s="315">
        <v>51303008</v>
      </c>
      <c r="AP32" s="315">
        <v>38509</v>
      </c>
      <c r="AQ32" s="316">
        <v>31345</v>
      </c>
      <c r="AR32" s="317">
        <v>22.9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550</v>
      </c>
      <c r="AL33" s="1150"/>
      <c r="AM33" s="1150"/>
      <c r="AN33" s="1151"/>
      <c r="AO33" s="315" t="s">
        <v>534</v>
      </c>
      <c r="AP33" s="315" t="s">
        <v>534</v>
      </c>
      <c r="AQ33" s="316">
        <v>2339</v>
      </c>
      <c r="AR33" s="317" t="s">
        <v>534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551</v>
      </c>
      <c r="AL34" s="1150"/>
      <c r="AM34" s="1150"/>
      <c r="AN34" s="1151"/>
      <c r="AO34" s="315">
        <v>3333333</v>
      </c>
      <c r="AP34" s="315">
        <v>2502</v>
      </c>
      <c r="AQ34" s="316">
        <v>20945</v>
      </c>
      <c r="AR34" s="317">
        <v>-88.1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552</v>
      </c>
      <c r="AL35" s="1150"/>
      <c r="AM35" s="1150"/>
      <c r="AN35" s="1151"/>
      <c r="AO35" s="315">
        <v>5416967</v>
      </c>
      <c r="AP35" s="315">
        <v>4066</v>
      </c>
      <c r="AQ35" s="316">
        <v>9788</v>
      </c>
      <c r="AR35" s="317">
        <v>-58.5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553</v>
      </c>
      <c r="AL36" s="1150"/>
      <c r="AM36" s="1150"/>
      <c r="AN36" s="1151"/>
      <c r="AO36" s="315" t="s">
        <v>534</v>
      </c>
      <c r="AP36" s="315" t="s">
        <v>534</v>
      </c>
      <c r="AQ36" s="316">
        <v>145</v>
      </c>
      <c r="AR36" s="317" t="s">
        <v>534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554</v>
      </c>
      <c r="AL37" s="1150"/>
      <c r="AM37" s="1150"/>
      <c r="AN37" s="1151"/>
      <c r="AO37" s="315">
        <v>569811</v>
      </c>
      <c r="AP37" s="315">
        <v>428</v>
      </c>
      <c r="AQ37" s="316">
        <v>1430</v>
      </c>
      <c r="AR37" s="317">
        <v>-70.099999999999994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555</v>
      </c>
      <c r="AL38" s="1153"/>
      <c r="AM38" s="1153"/>
      <c r="AN38" s="1154"/>
      <c r="AO38" s="318" t="s">
        <v>534</v>
      </c>
      <c r="AP38" s="318" t="s">
        <v>534</v>
      </c>
      <c r="AQ38" s="319">
        <v>1</v>
      </c>
      <c r="AR38" s="307" t="s">
        <v>534</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556</v>
      </c>
      <c r="AL39" s="1153"/>
      <c r="AM39" s="1153"/>
      <c r="AN39" s="1154"/>
      <c r="AO39" s="315">
        <v>-12633317</v>
      </c>
      <c r="AP39" s="315">
        <v>-9483</v>
      </c>
      <c r="AQ39" s="316">
        <v>-16549</v>
      </c>
      <c r="AR39" s="317">
        <v>-42.7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557</v>
      </c>
      <c r="AL40" s="1150"/>
      <c r="AM40" s="1150"/>
      <c r="AN40" s="1151"/>
      <c r="AO40" s="315">
        <v>-27323304</v>
      </c>
      <c r="AP40" s="315">
        <v>-20510</v>
      </c>
      <c r="AQ40" s="316">
        <v>-31989</v>
      </c>
      <c r="AR40" s="317">
        <v>-35.9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298</v>
      </c>
      <c r="AL41" s="1156"/>
      <c r="AM41" s="1156"/>
      <c r="AN41" s="1157"/>
      <c r="AO41" s="315">
        <v>20666498</v>
      </c>
      <c r="AP41" s="315">
        <v>15513</v>
      </c>
      <c r="AQ41" s="316">
        <v>17454</v>
      </c>
      <c r="AR41" s="317">
        <v>-11.1</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558</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527</v>
      </c>
      <c r="AN49" s="1144" t="s">
        <v>561</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562</v>
      </c>
      <c r="AO50" s="332" t="s">
        <v>563</v>
      </c>
      <c r="AP50" s="333" t="s">
        <v>564</v>
      </c>
      <c r="AQ50" s="334" t="s">
        <v>565</v>
      </c>
      <c r="AR50" s="335" t="s">
        <v>566</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567</v>
      </c>
      <c r="AL51" s="328"/>
      <c r="AM51" s="336">
        <v>78913628</v>
      </c>
      <c r="AN51" s="337">
        <v>61078</v>
      </c>
      <c r="AO51" s="338">
        <v>29.8</v>
      </c>
      <c r="AP51" s="339">
        <v>52897</v>
      </c>
      <c r="AQ51" s="340">
        <v>2.2999999999999998</v>
      </c>
      <c r="AR51" s="341">
        <v>27.5</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568</v>
      </c>
      <c r="AM52" s="344">
        <v>62018160</v>
      </c>
      <c r="AN52" s="345">
        <v>48001</v>
      </c>
      <c r="AO52" s="346">
        <v>42.8</v>
      </c>
      <c r="AP52" s="347">
        <v>27013</v>
      </c>
      <c r="AQ52" s="348">
        <v>1.3</v>
      </c>
      <c r="AR52" s="349">
        <v>41.5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569</v>
      </c>
      <c r="AL53" s="328"/>
      <c r="AM53" s="336">
        <v>81713124</v>
      </c>
      <c r="AN53" s="337">
        <v>62747</v>
      </c>
      <c r="AO53" s="338">
        <v>2.7</v>
      </c>
      <c r="AP53" s="339">
        <v>54945</v>
      </c>
      <c r="AQ53" s="340">
        <v>3.9</v>
      </c>
      <c r="AR53" s="341">
        <v>-1.2</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568</v>
      </c>
      <c r="AM54" s="344">
        <v>48334789</v>
      </c>
      <c r="AN54" s="345">
        <v>37116</v>
      </c>
      <c r="AO54" s="346">
        <v>-22.7</v>
      </c>
      <c r="AP54" s="347">
        <v>29293</v>
      </c>
      <c r="AQ54" s="348">
        <v>8.4</v>
      </c>
      <c r="AR54" s="349">
        <v>-31.1</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570</v>
      </c>
      <c r="AL55" s="328"/>
      <c r="AM55" s="336">
        <v>73161531</v>
      </c>
      <c r="AN55" s="337">
        <v>55672</v>
      </c>
      <c r="AO55" s="338">
        <v>-11.3</v>
      </c>
      <c r="AP55" s="339">
        <v>57132</v>
      </c>
      <c r="AQ55" s="340">
        <v>4</v>
      </c>
      <c r="AR55" s="341">
        <v>-15.3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568</v>
      </c>
      <c r="AM56" s="344">
        <v>52929780</v>
      </c>
      <c r="AN56" s="345">
        <v>40277</v>
      </c>
      <c r="AO56" s="346">
        <v>8.5</v>
      </c>
      <c r="AP56" s="347">
        <v>30126</v>
      </c>
      <c r="AQ56" s="348">
        <v>2.8</v>
      </c>
      <c r="AR56" s="349">
        <v>5.7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571</v>
      </c>
      <c r="AL57" s="328"/>
      <c r="AM57" s="336">
        <v>68599419</v>
      </c>
      <c r="AN57" s="337">
        <v>51789</v>
      </c>
      <c r="AO57" s="338">
        <v>-7</v>
      </c>
      <c r="AP57" s="339">
        <v>58766</v>
      </c>
      <c r="AQ57" s="340">
        <v>2.9</v>
      </c>
      <c r="AR57" s="341">
        <v>-9.9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568</v>
      </c>
      <c r="AM58" s="344">
        <v>41854263</v>
      </c>
      <c r="AN58" s="345">
        <v>31598</v>
      </c>
      <c r="AO58" s="346">
        <v>-21.5</v>
      </c>
      <c r="AP58" s="347">
        <v>29363</v>
      </c>
      <c r="AQ58" s="348">
        <v>-2.5</v>
      </c>
      <c r="AR58" s="349">
        <v>-19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572</v>
      </c>
      <c r="AL59" s="328"/>
      <c r="AM59" s="336">
        <v>71658587</v>
      </c>
      <c r="AN59" s="337">
        <v>53789</v>
      </c>
      <c r="AO59" s="338">
        <v>3.9</v>
      </c>
      <c r="AP59" s="339">
        <v>62482</v>
      </c>
      <c r="AQ59" s="340">
        <v>6.3</v>
      </c>
      <c r="AR59" s="341">
        <v>-2.4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568</v>
      </c>
      <c r="AM60" s="344">
        <v>46055890</v>
      </c>
      <c r="AN60" s="345">
        <v>34571</v>
      </c>
      <c r="AO60" s="346">
        <v>9.4</v>
      </c>
      <c r="AP60" s="347">
        <v>34626</v>
      </c>
      <c r="AQ60" s="348">
        <v>17.899999999999999</v>
      </c>
      <c r="AR60" s="349">
        <v>-8.5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573</v>
      </c>
      <c r="AL61" s="350"/>
      <c r="AM61" s="351">
        <v>74809258</v>
      </c>
      <c r="AN61" s="352">
        <v>57015</v>
      </c>
      <c r="AO61" s="353">
        <v>3.6</v>
      </c>
      <c r="AP61" s="354">
        <v>57244</v>
      </c>
      <c r="AQ61" s="355">
        <v>3.9</v>
      </c>
      <c r="AR61" s="341">
        <v>-0.3</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568</v>
      </c>
      <c r="AM62" s="344">
        <v>50238576</v>
      </c>
      <c r="AN62" s="345">
        <v>38313</v>
      </c>
      <c r="AO62" s="346">
        <v>3.3</v>
      </c>
      <c r="AP62" s="347">
        <v>30084</v>
      </c>
      <c r="AQ62" s="348">
        <v>5.6</v>
      </c>
      <c r="AR62" s="349">
        <v>-2.2999999999999998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customSheetViews>
    <customSheetView guid="{CABDA31F-BA93-45C6-84AE-3BD72D95DD2C}"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59" orientation="landscape"/>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575</v>
      </c>
    </row>
    <row r="120" spans="125:125" ht="13.5" hidden="1" customHeight="1" x14ac:dyDescent="0.2"/>
    <row r="121" spans="125:125" ht="13.5" hidden="1" customHeight="1" x14ac:dyDescent="0.2">
      <c r="DU121" s="262"/>
    </row>
  </sheetData>
  <dataConsolidate/>
  <customSheetViews>
    <customSheetView guid="{CABDA31F-BA93-45C6-84AE-3BD72D95DD2C}" showGridLines="0" fitToPage="1" hiddenRows="1" hiddenColumns="1" topLeftCell="A82">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576</v>
      </c>
    </row>
  </sheetData>
  <sheetProtection algorithmName="SHA-512" hashValue="bqb9Ljsmglw2GpqbWPxURxVMf2nDFPieSq18qMKooyftJDCL8s/GzlhDsxehZU1Gjx2jciMCnZW0veBHL5yYoA==" saltValue="qpYQR0umjjIcdpmWYU4GIw==" spinCount="100000" sheet="1" objects="1" scenarios="1"/>
  <dataConsolidate/>
  <customSheetViews>
    <customSheetView guid="{CABDA31F-BA93-45C6-84AE-3BD72D95DD2C}" showGridLines="0" fitToPage="1" hiddenRows="1" hiddenColumns="1" topLeftCell="A43">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2">
      <c r="B47" s="10"/>
      <c r="C47" s="1168" t="s">
        <v>3</v>
      </c>
      <c r="D47" s="1168"/>
      <c r="E47" s="1169"/>
      <c r="F47" s="11">
        <v>6.42</v>
      </c>
      <c r="G47" s="12">
        <v>7.61</v>
      </c>
      <c r="H47" s="12">
        <v>7.55</v>
      </c>
      <c r="I47" s="12">
        <v>7.27</v>
      </c>
      <c r="J47" s="13">
        <v>9.27</v>
      </c>
    </row>
    <row r="48" spans="2:10" ht="57.75" customHeight="1" x14ac:dyDescent="0.2">
      <c r="B48" s="14"/>
      <c r="C48" s="1170" t="s">
        <v>4</v>
      </c>
      <c r="D48" s="1170"/>
      <c r="E48" s="1171"/>
      <c r="F48" s="15">
        <v>1.28</v>
      </c>
      <c r="G48" s="16">
        <v>0.49</v>
      </c>
      <c r="H48" s="16">
        <v>0.57999999999999996</v>
      </c>
      <c r="I48" s="16">
        <v>2.52</v>
      </c>
      <c r="J48" s="17">
        <v>2.2400000000000002</v>
      </c>
    </row>
    <row r="49" spans="2:10" ht="57.75" customHeight="1" thickBot="1" x14ac:dyDescent="0.25">
      <c r="B49" s="18"/>
      <c r="C49" s="1172" t="s">
        <v>5</v>
      </c>
      <c r="D49" s="1172"/>
      <c r="E49" s="1173"/>
      <c r="F49" s="19">
        <v>0.47</v>
      </c>
      <c r="G49" s="20">
        <v>0.49</v>
      </c>
      <c r="H49" s="20">
        <v>0.08</v>
      </c>
      <c r="I49" s="20">
        <v>1.87</v>
      </c>
      <c r="J49" s="21">
        <v>2.2400000000000002</v>
      </c>
    </row>
    <row r="50" spans="2:10" ht="13.2" x14ac:dyDescent="0.2"/>
  </sheetData>
  <sheetProtection algorithmName="SHA-512" hashValue="xwxVLGEcukB5XJldargdFoEC6QcDLx8WNp2BZ9+QSmQNYyi1KA9IbELPHEAz+nMKPPLmgRdNr7aRu4qnerI6HA==" saltValue="Fjtiq+CvHnN0xQ1HipvfDw==" spinCount="100000" sheet="1" objects="1" scenarios="1"/>
  <customSheetViews>
    <customSheetView guid="{CABDA31F-BA93-45C6-84AE-3BD72D95DD2C}" scale="70" showGridLines="0" fitToPage="1" hiddenRows="1" hiddenColumns="1" topLeftCell="A25">
      <selection activeCell="C47" sqref="C47:E47"/>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2023-05-08T07:13:19Z</cp:lastPrinted>
  <dcterms:modified xsi:type="dcterms:W3CDTF">2023-05-08T07:41:45Z</dcterms:modified>
</cp:coreProperties>
</file>